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envistats\EnviStats\EnviStats-2019\V1\Publication_Panwar_Sir\"/>
    </mc:Choice>
  </mc:AlternateContent>
  <bookViews>
    <workbookView xWindow="0" yWindow="60" windowWidth="19200" windowHeight="10635" tabRatio="781" firstSheet="1" activeTab="7"/>
  </bookViews>
  <sheets>
    <sheet name="6.1.1Table 1 old" sheetId="4" state="hidden" r:id="rId1"/>
    <sheet name="6.01" sheetId="8" r:id="rId2"/>
    <sheet name="6.02" sheetId="5" r:id="rId3"/>
    <sheet name="6.03" sheetId="11" r:id="rId4"/>
    <sheet name="6.04" sheetId="6" r:id="rId5"/>
    <sheet name="6.05" sheetId="1" r:id="rId6"/>
    <sheet name="6.06" sheetId="2" r:id="rId7"/>
    <sheet name="6.07" sheetId="19" r:id="rId8"/>
    <sheet name="6.08" sheetId="9" r:id="rId9"/>
    <sheet name="6.9" sheetId="10" r:id="rId10"/>
    <sheet name="6.10" sheetId="14" r:id="rId11"/>
    <sheet name="6.11" sheetId="12" r:id="rId12"/>
    <sheet name="6.12" sheetId="18" r:id="rId13"/>
    <sheet name="6.13" sheetId="15" r:id="rId14"/>
    <sheet name="6.14" sheetId="16" r:id="rId15"/>
    <sheet name="6.15" sheetId="17" r:id="rId16"/>
  </sheets>
  <definedNames>
    <definedName name="_xlnm.Print_Area" localSheetId="1">'6.01'!$A$1:$H$42</definedName>
    <definedName name="_xlnm.Print_Area" localSheetId="2">'6.02'!$A$1:$I$47</definedName>
    <definedName name="_xlnm.Print_Area" localSheetId="3">'6.03'!$A$1:$Q$22</definedName>
    <definedName name="_xlnm.Print_Area" localSheetId="4">'6.04'!$A$1:$E$35</definedName>
    <definedName name="_xlnm.Print_Area" localSheetId="5">'6.05'!$A$1:$S$26</definedName>
    <definedName name="_xlnm.Print_Area" localSheetId="6">'6.06'!$A$1:$S$28</definedName>
    <definedName name="_xlnm.Print_Area" localSheetId="8">'6.08'!$A$1:$J$36</definedName>
    <definedName name="_xlnm.Print_Area" localSheetId="0">'6.1.1Table 1 old'!$A$1:$J$19</definedName>
    <definedName name="_xlnm.Print_Area" localSheetId="10">'6.10'!$A$1:$I$42</definedName>
    <definedName name="_xlnm.Print_Area" localSheetId="11">'6.11'!$A$1:$F$41</definedName>
    <definedName name="_xlnm.Print_Area" localSheetId="12">'6.12'!$A$1:$G$43</definedName>
    <definedName name="_xlnm.Print_Area" localSheetId="13">'6.13'!$A$1:$R$24</definedName>
    <definedName name="_xlnm.Print_Area" localSheetId="14">'6.14'!$A$1:$Z$15</definedName>
    <definedName name="_xlnm.Print_Area" localSheetId="15">'6.15'!$A$1:$H$39</definedName>
    <definedName name="_xlnm.Print_Area" localSheetId="9">'6.9'!$A$1:$L$49</definedName>
    <definedName name="_xlnm.Print_Titles" localSheetId="2">'6.02'!$1:$7</definedName>
    <definedName name="_xlnm.Print_Titles" localSheetId="7">'6.07'!$4:$4</definedName>
    <definedName name="_xlnm.Print_Titles" localSheetId="8">'6.08'!$3:$5</definedName>
  </definedNames>
  <calcPr calcId="162913"/>
</workbook>
</file>

<file path=xl/calcChain.xml><?xml version="1.0" encoding="utf-8"?>
<calcChain xmlns="http://schemas.openxmlformats.org/spreadsheetml/2006/main">
  <c r="Q26" i="2" l="1"/>
  <c r="O26" i="2"/>
  <c r="N26" i="2"/>
  <c r="M26" i="2"/>
  <c r="L26" i="2"/>
  <c r="K26" i="2"/>
  <c r="I26" i="2"/>
  <c r="H26" i="2"/>
  <c r="G26" i="2"/>
  <c r="F26" i="2"/>
  <c r="E26" i="2"/>
  <c r="D26" i="2"/>
  <c r="C26" i="2"/>
  <c r="R25" i="2"/>
  <c r="R24" i="2"/>
  <c r="R23" i="2"/>
  <c r="R22" i="2"/>
  <c r="R21" i="2"/>
  <c r="R20" i="2"/>
  <c r="R19" i="2"/>
  <c r="P18" i="2"/>
  <c r="J18" i="2"/>
  <c r="R17" i="2"/>
  <c r="R16" i="2"/>
  <c r="R15" i="2"/>
  <c r="R14" i="2"/>
  <c r="R13" i="2"/>
  <c r="R12" i="2"/>
  <c r="R11" i="2"/>
  <c r="R10" i="2"/>
  <c r="R9" i="2"/>
  <c r="P8" i="2"/>
  <c r="R8" i="2" s="1"/>
  <c r="R7" i="2"/>
  <c r="P6" i="2"/>
  <c r="R5" i="2"/>
  <c r="R4" i="2"/>
  <c r="Q24" i="1"/>
  <c r="P24" i="1"/>
  <c r="O24" i="1"/>
  <c r="N24" i="1"/>
  <c r="L24" i="1"/>
  <c r="K24" i="1"/>
  <c r="J24" i="1"/>
  <c r="G24" i="1"/>
  <c r="F24" i="1"/>
  <c r="E24" i="1"/>
  <c r="D24" i="1"/>
  <c r="C24" i="1"/>
  <c r="R23" i="1"/>
  <c r="R22" i="1"/>
  <c r="R21" i="1"/>
  <c r="R20" i="1"/>
  <c r="R19" i="1"/>
  <c r="R18" i="1"/>
  <c r="R17" i="1"/>
  <c r="R16" i="1"/>
  <c r="R15" i="1"/>
  <c r="R14" i="1"/>
  <c r="R13" i="1"/>
  <c r="R12" i="1"/>
  <c r="R11" i="1"/>
  <c r="R10" i="1"/>
  <c r="H9" i="1"/>
  <c r="H24" i="1" s="1"/>
  <c r="R8" i="1"/>
  <c r="M7" i="1"/>
  <c r="M24" i="1" s="1"/>
  <c r="I7" i="1"/>
  <c r="I24" i="1" s="1"/>
  <c r="R6" i="1"/>
  <c r="R5" i="1"/>
  <c r="P26" i="2" l="1"/>
  <c r="R6" i="2"/>
  <c r="R18" i="2"/>
  <c r="J26" i="2"/>
  <c r="R24" i="1"/>
  <c r="R9" i="1"/>
  <c r="R7" i="1"/>
  <c r="P7" i="11"/>
  <c r="P8" i="11"/>
  <c r="P9" i="11"/>
  <c r="P10" i="11"/>
  <c r="P11" i="11"/>
  <c r="P12" i="11"/>
  <c r="P13" i="11"/>
  <c r="P14" i="11"/>
  <c r="P15" i="11"/>
  <c r="P16" i="11"/>
  <c r="P17" i="11"/>
  <c r="P18" i="11"/>
  <c r="P6" i="11"/>
  <c r="O18" i="11"/>
  <c r="O7" i="11"/>
  <c r="O8" i="11"/>
  <c r="O9" i="11"/>
  <c r="O10" i="11"/>
  <c r="O11" i="11"/>
  <c r="O12" i="11"/>
  <c r="O13" i="11"/>
  <c r="O14" i="11"/>
  <c r="O15" i="11"/>
  <c r="O16" i="11"/>
  <c r="O17" i="11"/>
  <c r="O6" i="11"/>
  <c r="N19" i="11"/>
  <c r="M19" i="11"/>
  <c r="L19" i="11"/>
  <c r="R26" i="2" l="1"/>
  <c r="P19" i="11"/>
  <c r="O19" i="11"/>
  <c r="F41" i="14" l="1"/>
  <c r="G41" i="14"/>
  <c r="H41" i="14"/>
  <c r="E41" i="14"/>
  <c r="D41" i="14"/>
  <c r="C41" i="14"/>
  <c r="F25" i="17" l="1"/>
  <c r="E25" i="17"/>
  <c r="D25" i="17"/>
  <c r="C25" i="17"/>
  <c r="B25" i="17"/>
  <c r="F13" i="17"/>
  <c r="E13" i="17"/>
  <c r="D13" i="17"/>
  <c r="C13" i="17"/>
  <c r="B13" i="17"/>
  <c r="E29" i="17" l="1"/>
  <c r="F29" i="17"/>
  <c r="B29" i="17"/>
  <c r="D29" i="17"/>
  <c r="C29" i="17"/>
  <c r="E38" i="12" l="1"/>
  <c r="D38" i="12"/>
  <c r="C38" i="12"/>
  <c r="F46" i="10"/>
  <c r="F47" i="10"/>
  <c r="G42" i="10"/>
  <c r="F42" i="10"/>
  <c r="G44" i="10"/>
  <c r="F44" i="10"/>
  <c r="G38" i="10"/>
  <c r="F38" i="10"/>
  <c r="G43" i="10"/>
  <c r="F43" i="10"/>
  <c r="G41" i="10"/>
  <c r="F41" i="10"/>
  <c r="G40" i="10"/>
  <c r="F40" i="10"/>
  <c r="G45" i="10"/>
  <c r="F45" i="10"/>
  <c r="G39" i="10"/>
  <c r="F39" i="10"/>
  <c r="G35" i="10"/>
  <c r="F35" i="10"/>
  <c r="G34" i="10"/>
  <c r="F34" i="10"/>
  <c r="F33" i="10"/>
  <c r="H33" i="10" s="1"/>
  <c r="F32" i="10"/>
  <c r="H32" i="10" s="1"/>
  <c r="F23" i="10"/>
  <c r="G26" i="10"/>
  <c r="F26" i="10"/>
  <c r="G25" i="10"/>
  <c r="F25" i="10"/>
  <c r="G28" i="10"/>
  <c r="F28" i="10"/>
  <c r="G29" i="10"/>
  <c r="F29" i="10"/>
  <c r="G27" i="10"/>
  <c r="F27" i="10"/>
  <c r="G24" i="10"/>
  <c r="F24" i="10"/>
  <c r="F16" i="10"/>
  <c r="H16" i="10" s="1"/>
  <c r="G15" i="10"/>
  <c r="F12" i="10"/>
  <c r="G11" i="10"/>
  <c r="F11" i="10"/>
  <c r="G10" i="10"/>
  <c r="F10" i="10"/>
  <c r="G9" i="10"/>
  <c r="F9" i="10"/>
  <c r="G8" i="10"/>
  <c r="F8" i="10"/>
  <c r="H39" i="10" l="1"/>
  <c r="H43" i="10"/>
  <c r="H44" i="10"/>
  <c r="H40" i="10"/>
  <c r="H24" i="10"/>
  <c r="H11" i="10"/>
  <c r="H28" i="10"/>
  <c r="H35" i="10"/>
  <c r="H45" i="10"/>
  <c r="H41" i="10"/>
  <c r="H38" i="10"/>
  <c r="H42" i="10"/>
  <c r="H10" i="10"/>
  <c r="H27" i="10"/>
  <c r="H34" i="10"/>
  <c r="H23" i="10"/>
  <c r="H26" i="10"/>
  <c r="H25" i="10"/>
  <c r="H29" i="10"/>
  <c r="H12" i="10"/>
  <c r="H9" i="10"/>
  <c r="F41" i="18" l="1"/>
  <c r="E41" i="18"/>
  <c r="D41" i="18"/>
  <c r="C41" i="18"/>
  <c r="B30" i="10" l="1"/>
  <c r="F17" i="11" l="1"/>
  <c r="E17" i="11"/>
  <c r="D17" i="11"/>
  <c r="C17" i="11"/>
  <c r="G16" i="11"/>
  <c r="G15" i="11"/>
  <c r="G14" i="11"/>
  <c r="G13" i="11"/>
  <c r="G12" i="11"/>
  <c r="G11" i="11"/>
  <c r="G10" i="11"/>
  <c r="G9" i="11"/>
  <c r="G8" i="11"/>
  <c r="G7" i="11"/>
  <c r="G6" i="11"/>
  <c r="J46" i="10"/>
  <c r="I46" i="10"/>
  <c r="C46" i="10"/>
  <c r="G46" i="10" s="1"/>
  <c r="K42" i="10"/>
  <c r="K44" i="10"/>
  <c r="K38" i="10"/>
  <c r="K43" i="10"/>
  <c r="K41" i="10"/>
  <c r="K40" i="10"/>
  <c r="K45" i="10"/>
  <c r="K39" i="10"/>
  <c r="J36" i="10"/>
  <c r="I36" i="10"/>
  <c r="E36" i="10"/>
  <c r="D36" i="10"/>
  <c r="C36" i="10"/>
  <c r="B36" i="10"/>
  <c r="K35" i="10"/>
  <c r="K34" i="10"/>
  <c r="K33" i="10"/>
  <c r="K32" i="10"/>
  <c r="J30" i="10"/>
  <c r="I30" i="10"/>
  <c r="E30" i="10"/>
  <c r="D30" i="10"/>
  <c r="F30" i="10" s="1"/>
  <c r="C30" i="10"/>
  <c r="K23" i="10"/>
  <c r="K26" i="10"/>
  <c r="K25" i="10"/>
  <c r="K28" i="10"/>
  <c r="K29" i="10"/>
  <c r="K27" i="10"/>
  <c r="K24" i="10"/>
  <c r="J21" i="10"/>
  <c r="I21" i="10"/>
  <c r="E21" i="10"/>
  <c r="D21" i="10"/>
  <c r="C21" i="10"/>
  <c r="B21" i="10"/>
  <c r="K16" i="10"/>
  <c r="K15" i="10"/>
  <c r="F15" i="10"/>
  <c r="H15" i="10" s="1"/>
  <c r="K20" i="10"/>
  <c r="G20" i="10"/>
  <c r="F20" i="10"/>
  <c r="K19" i="10"/>
  <c r="G19" i="10"/>
  <c r="F19" i="10"/>
  <c r="K18" i="10"/>
  <c r="G18" i="10"/>
  <c r="F18" i="10"/>
  <c r="K17" i="10"/>
  <c r="G17" i="10"/>
  <c r="F17" i="10"/>
  <c r="J13" i="10"/>
  <c r="I13" i="10"/>
  <c r="E13" i="10"/>
  <c r="D13" i="10"/>
  <c r="C13" i="10"/>
  <c r="B13" i="10"/>
  <c r="K12" i="10"/>
  <c r="K11" i="10"/>
  <c r="K10" i="10"/>
  <c r="K9" i="10"/>
  <c r="K8" i="10"/>
  <c r="E47" i="10" l="1"/>
  <c r="F21" i="10"/>
  <c r="F36" i="10"/>
  <c r="H46" i="10"/>
  <c r="B47" i="10"/>
  <c r="F13" i="10"/>
  <c r="D47" i="10"/>
  <c r="H19" i="10"/>
  <c r="H20" i="10"/>
  <c r="G21" i="10"/>
  <c r="K21" i="10"/>
  <c r="G30" i="10"/>
  <c r="H30" i="10" s="1"/>
  <c r="K36" i="10"/>
  <c r="G36" i="10"/>
  <c r="G13" i="10"/>
  <c r="C47" i="10"/>
  <c r="H18" i="10"/>
  <c r="K46" i="10"/>
  <c r="I47" i="10"/>
  <c r="G17" i="11"/>
  <c r="K13" i="10"/>
  <c r="K30" i="10"/>
  <c r="H17" i="10"/>
  <c r="H8" i="10"/>
  <c r="J47" i="10"/>
  <c r="K47" i="10" l="1"/>
  <c r="H36" i="10"/>
  <c r="H21" i="10"/>
  <c r="H13" i="10"/>
  <c r="G47" i="10"/>
  <c r="E8" i="6"/>
  <c r="E9" i="6" s="1"/>
  <c r="E10" i="6" s="1"/>
  <c r="E11" i="6" s="1"/>
  <c r="E12" i="6" s="1"/>
  <c r="E13" i="6" s="1"/>
  <c r="E14" i="6" s="1"/>
  <c r="E15" i="6" s="1"/>
  <c r="E16" i="6" s="1"/>
  <c r="E17" i="6" s="1"/>
  <c r="E18" i="6" s="1"/>
  <c r="E20" i="6" s="1"/>
  <c r="E21" i="6" s="1"/>
  <c r="E22" i="6" s="1"/>
  <c r="E23" i="6" s="1"/>
  <c r="E24" i="6" s="1"/>
  <c r="E25" i="6" s="1"/>
  <c r="E26" i="6" s="1"/>
  <c r="E27" i="6" s="1"/>
  <c r="E28" i="6" s="1"/>
  <c r="E29" i="6" s="1"/>
  <c r="E30" i="6" s="1"/>
  <c r="E31" i="6" s="1"/>
  <c r="E32" i="6" s="1"/>
  <c r="E33" i="6" s="1"/>
  <c r="C8" i="6"/>
  <c r="C9" i="6" s="1"/>
  <c r="C10" i="6" s="1"/>
  <c r="C11" i="6" s="1"/>
  <c r="C12" i="6" s="1"/>
  <c r="C13" i="6" s="1"/>
  <c r="C14" i="6" s="1"/>
  <c r="C15" i="6" s="1"/>
  <c r="C16" i="6" s="1"/>
  <c r="C17" i="6" s="1"/>
  <c r="C18" i="6" s="1"/>
  <c r="C19" i="6" s="1"/>
  <c r="C20" i="6" s="1"/>
  <c r="C21" i="6" s="1"/>
  <c r="C22" i="6" s="1"/>
  <c r="C23" i="6" s="1"/>
  <c r="C24" i="6" s="1"/>
  <c r="C25" i="6" s="1"/>
  <c r="C26" i="6" s="1"/>
  <c r="C27" i="6" s="1"/>
  <c r="C28" i="6" s="1"/>
  <c r="C29" i="6" s="1"/>
  <c r="H47" i="10" l="1"/>
</calcChain>
</file>

<file path=xl/connections.xml><?xml version="1.0" encoding="utf-8"?>
<connections xmlns="http://schemas.openxmlformats.org/spreadsheetml/2006/main">
  <connection id="1" sourceFile="C:\Users\panwar\Desktop\Slum population-2011.xlsx" odcFile="C:\Users\panwar\Documents\My Data Sources\Slum population-2011 Sheet1$.odc" keepAlive="1" name="Slum population-2011 Sheet1$" type="5" refreshedVersion="0" new="1" background="1">
    <dbPr connection="Provider=Microsoft.ACE.OLEDB.12.0;Password=&quot;&quot;;User ID=Admin;Data Source=C:\Users\panwar\Desktop\Slum population-2011.xlsx;Mode=Share Deny None;Extended Properties=&quot;HDR=YES;&quot;;Jet OLEDB:System database=&quot;&quot;;Jet OLEDB:Registry Path=&quot;&quot;;Jet OLEDB:Database Password=&quot;&quot;;Jet OLEDB:Engine Type=37;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 command="Sheet1$" commandType="3"/>
  </connection>
</connections>
</file>

<file path=xl/sharedStrings.xml><?xml version="1.0" encoding="utf-8"?>
<sst xmlns="http://schemas.openxmlformats.org/spreadsheetml/2006/main" count="1303" uniqueCount="812">
  <si>
    <t>Total</t>
  </si>
  <si>
    <t>Acts</t>
  </si>
  <si>
    <t>Standards &amp; Levels</t>
  </si>
  <si>
    <t>System Efficiency Measures</t>
  </si>
  <si>
    <t>Tax</t>
  </si>
  <si>
    <t>Price</t>
  </si>
  <si>
    <t>Directed Financial Incentives/ Subsidy</t>
  </si>
  <si>
    <t>Emission Trading</t>
  </si>
  <si>
    <t>Certificates</t>
  </si>
  <si>
    <t>Afforestation/ Reforestation</t>
  </si>
  <si>
    <t>Avoiding deforestation/ land reclamation</t>
  </si>
  <si>
    <t>Others</t>
  </si>
  <si>
    <t>Market Development</t>
  </si>
  <si>
    <t>Co-operative Measures</t>
  </si>
  <si>
    <t>Capacity Building</t>
  </si>
  <si>
    <t>Green Procurement</t>
  </si>
  <si>
    <t>Information, education and Publication</t>
  </si>
  <si>
    <t>Sl.No</t>
  </si>
  <si>
    <t>2010-11</t>
  </si>
  <si>
    <t>2011-12</t>
  </si>
  <si>
    <t>2012-13</t>
  </si>
  <si>
    <t>2013-14</t>
  </si>
  <si>
    <t>Conservation &amp; Management  of Mangroves &amp; Coral Reefs</t>
  </si>
  <si>
    <t>Conservation and Management of Wetlands</t>
  </si>
  <si>
    <t>Biosphere Reserve Scheme</t>
  </si>
  <si>
    <t>Biodiversirty Conservation and Rural Livelihood Improvement</t>
  </si>
  <si>
    <t>National Lake Conservation Plan (NLCP)</t>
  </si>
  <si>
    <t>National River Conservation Plan (NRCP)</t>
  </si>
  <si>
    <t>National Ganga River Basin Authority</t>
  </si>
  <si>
    <t xml:space="preserve">National Afforestation Programme </t>
  </si>
  <si>
    <t>Green India Mission</t>
  </si>
  <si>
    <t>Integrated Development of Wildlife Habitats</t>
  </si>
  <si>
    <t xml:space="preserve">Project Elephant </t>
  </si>
  <si>
    <t xml:space="preserve">Project Tiger </t>
  </si>
  <si>
    <t>Intensification of Forest Management Scheme</t>
  </si>
  <si>
    <t xml:space="preserve">National Green Corps Programme </t>
  </si>
  <si>
    <t>National Environment Awareness Campaign</t>
  </si>
  <si>
    <t>Source : Lok Sabha Unstared Question No 29, dt.05/08/2013. MOEF&amp;CC, Aug.2013</t>
  </si>
  <si>
    <t>308-315/c</t>
  </si>
  <si>
    <t>2014-15</t>
  </si>
  <si>
    <t>2015-16</t>
  </si>
  <si>
    <t>2016-17(till 12.12.2016)</t>
  </si>
  <si>
    <t>Chhattisgarh</t>
  </si>
  <si>
    <t>Jammu &amp; Kashmir</t>
  </si>
  <si>
    <t>Odisha</t>
  </si>
  <si>
    <t>Goa</t>
  </si>
  <si>
    <t>Jharkhand</t>
  </si>
  <si>
    <t>Bihar</t>
  </si>
  <si>
    <t>Kerala</t>
  </si>
  <si>
    <t>West Bengal</t>
  </si>
  <si>
    <t>Assam</t>
  </si>
  <si>
    <t>Tripura</t>
  </si>
  <si>
    <t>Meghalaya</t>
  </si>
  <si>
    <t>1951-56</t>
  </si>
  <si>
    <t>1956-61</t>
  </si>
  <si>
    <t>1961-66</t>
  </si>
  <si>
    <t>1966-69</t>
  </si>
  <si>
    <t>1969-74</t>
  </si>
  <si>
    <t xml:space="preserve"> 1974-79</t>
  </si>
  <si>
    <t>1979-80</t>
  </si>
  <si>
    <t>1980-85</t>
  </si>
  <si>
    <t>1985-90</t>
  </si>
  <si>
    <t>1990-91</t>
  </si>
  <si>
    <t>1991-92</t>
  </si>
  <si>
    <t xml:space="preserve"> 1992-97</t>
  </si>
  <si>
    <t>1997-02</t>
  </si>
  <si>
    <t>2002-03</t>
  </si>
  <si>
    <t>2003-04</t>
  </si>
  <si>
    <t>2004-05</t>
  </si>
  <si>
    <t>2005-06</t>
  </si>
  <si>
    <t>2006-07</t>
  </si>
  <si>
    <t>2007-08</t>
  </si>
  <si>
    <t>2008-09</t>
  </si>
  <si>
    <t>2009-10</t>
  </si>
  <si>
    <t>Scheme</t>
  </si>
  <si>
    <t>Source:India First Biennial Update Report to the United Nations Framework Convention on Climate Change, Ministry of Environment, Forest and Climate Change- December 2015</t>
  </si>
  <si>
    <t>Convention on international Trade in Endangered Species of Fauna and Flora (CITES)</t>
  </si>
  <si>
    <t>The Wildlife Trade Monitoring Network (TRAFFIC)</t>
  </si>
  <si>
    <t>Coalition Against Wildlife Trafficking (CAWT)</t>
  </si>
  <si>
    <t>Convention on Biological Diversity (CBD)</t>
  </si>
  <si>
    <t>United Nation Forum on Forests (UNFF)</t>
  </si>
  <si>
    <t>International Union for Conservation of Nature and Natural Resources (IUCN)</t>
  </si>
  <si>
    <t>Global Tiger Forum (GTF)</t>
  </si>
  <si>
    <t>Strategic Approach to International Chemicals Management (SAICM)</t>
  </si>
  <si>
    <t>United Nations Convention to Combat Desertification (UNCCD)</t>
  </si>
  <si>
    <t>Montreal Protocol (on Ozone Depleting Substances)</t>
  </si>
  <si>
    <t>International Whaling Commission (IWC)</t>
  </si>
  <si>
    <t>Major Global Multilateral Environment Agreements (MEAs)</t>
  </si>
  <si>
    <t>I</t>
  </si>
  <si>
    <t>III</t>
  </si>
  <si>
    <t>2017-18</t>
  </si>
  <si>
    <t>Measures</t>
  </si>
  <si>
    <t>Regulations/ Notifications/ Rules</t>
  </si>
  <si>
    <t>National Mission for a Green India</t>
  </si>
  <si>
    <t>Conservation of Natural Resources and Ecosystems</t>
  </si>
  <si>
    <t>1.</t>
  </si>
  <si>
    <t>Annual*</t>
  </si>
  <si>
    <t xml:space="preserve">-Improved West and Gaeke </t>
  </si>
  <si>
    <t>24 hours**</t>
  </si>
  <si>
    <t>-Ultraviolet fluorescence</t>
  </si>
  <si>
    <t>2.</t>
  </si>
  <si>
    <t xml:space="preserve">-Modified Jacob &amp; Hochheiser (Na-Arsenite) </t>
  </si>
  <si>
    <t>-Chemiluminescence</t>
  </si>
  <si>
    <t>3.</t>
  </si>
  <si>
    <t>4.</t>
  </si>
  <si>
    <t>-Gravimetric</t>
  </si>
  <si>
    <t>-TOEM</t>
  </si>
  <si>
    <t>-Beta attenuation</t>
  </si>
  <si>
    <t>5.</t>
  </si>
  <si>
    <t>6.</t>
  </si>
  <si>
    <t>8 hours**</t>
  </si>
  <si>
    <t>-UV photometric</t>
  </si>
  <si>
    <t>-Chemilminescence</t>
  </si>
  <si>
    <t>1 hour**</t>
  </si>
  <si>
    <t>-Chemical Method</t>
  </si>
  <si>
    <t>7.</t>
  </si>
  <si>
    <t xml:space="preserve">Annual* </t>
  </si>
  <si>
    <t>--AAS Method after sampling using EPM 2000 or equivalent filter paper</t>
  </si>
  <si>
    <t>-ED-XRF using Teflon filter</t>
  </si>
  <si>
    <t>8.</t>
  </si>
  <si>
    <t>02</t>
  </si>
  <si>
    <t>-Non dispersive infrared (NDIR) spectroscopy</t>
  </si>
  <si>
    <t>04</t>
  </si>
  <si>
    <t>9.</t>
  </si>
  <si>
    <t>-Indophenol blue Method</t>
  </si>
  <si>
    <t>10.</t>
  </si>
  <si>
    <t>05</t>
  </si>
  <si>
    <t>-Gas chromatography based continuous analyzer</t>
  </si>
  <si>
    <t>-Adsorption and Desorption followed by GC analysis</t>
  </si>
  <si>
    <t>11</t>
  </si>
  <si>
    <t>01</t>
  </si>
  <si>
    <t>-Solvent extraction followed by HPLC/GC analysis</t>
  </si>
  <si>
    <t>12.</t>
  </si>
  <si>
    <t>06</t>
  </si>
  <si>
    <t>-AAS/ICP method after sampling on EPM 2000 or equivalent filter paper</t>
  </si>
  <si>
    <t>13.</t>
  </si>
  <si>
    <t>Source: National Ambient Air Quality Standards, first notified in 1994 and last revised in 2009</t>
  </si>
  <si>
    <t>Name of State</t>
  </si>
  <si>
    <t>South Zone</t>
  </si>
  <si>
    <t>Andhra Pradesh</t>
  </si>
  <si>
    <t>Tamil Nadu</t>
  </si>
  <si>
    <t>West Zone</t>
  </si>
  <si>
    <t>Gujarat</t>
  </si>
  <si>
    <t>Madhya Pradesh</t>
  </si>
  <si>
    <t>Maharashtra</t>
  </si>
  <si>
    <t>Rajasthan</t>
  </si>
  <si>
    <t>North Zone</t>
  </si>
  <si>
    <t>Haryana</t>
  </si>
  <si>
    <t>Punjab</t>
  </si>
  <si>
    <t>Uttarakhand</t>
  </si>
  <si>
    <t>Uttar Pradesh</t>
  </si>
  <si>
    <t>Himachal Pradesh</t>
  </si>
  <si>
    <t>Delhi</t>
  </si>
  <si>
    <t>East Zone</t>
  </si>
  <si>
    <t>NE Zone</t>
  </si>
  <si>
    <t>Manipur</t>
  </si>
  <si>
    <t>Nagaland</t>
  </si>
  <si>
    <t>Arunachal Pradesh</t>
  </si>
  <si>
    <t>Sikkim</t>
  </si>
  <si>
    <t>Mizoram</t>
  </si>
  <si>
    <t>Grand Total</t>
  </si>
  <si>
    <t>Bauxite</t>
  </si>
  <si>
    <t>Chromite</t>
  </si>
  <si>
    <t xml:space="preserve">Copper </t>
  </si>
  <si>
    <t>Dolomite</t>
  </si>
  <si>
    <t>Iron Ore</t>
  </si>
  <si>
    <t>Iron &amp; Manganese</t>
  </si>
  <si>
    <t xml:space="preserve">Lead &amp; Zinc </t>
  </si>
  <si>
    <t>Limestone</t>
  </si>
  <si>
    <t>Manganese Ore</t>
  </si>
  <si>
    <t>Magnesite</t>
  </si>
  <si>
    <t xml:space="preserve">Others </t>
  </si>
  <si>
    <t>State/UT</t>
  </si>
  <si>
    <t>-</t>
  </si>
  <si>
    <t>Karnataka</t>
  </si>
  <si>
    <t>Chandigarh</t>
  </si>
  <si>
    <t>Puducherry</t>
  </si>
  <si>
    <t>Source : Annual Report , Ministry of New and Renewable Energy</t>
  </si>
  <si>
    <t>* data up to 2012</t>
  </si>
  <si>
    <t>Table 6.01 : Scheme-wise releases under centrally  sponsored schemes for protection of Environment in (Rs Crore)</t>
  </si>
  <si>
    <t>Sl.
No.</t>
  </si>
  <si>
    <t>State/UT
Name</t>
  </si>
  <si>
    <t>April,2012-
March,2013</t>
  </si>
  <si>
    <t>April 2013-
March 2014</t>
  </si>
  <si>
    <t>April 2014-
March 2015</t>
  </si>
  <si>
    <t>April 2015-
March 2016</t>
  </si>
  <si>
    <t>April 2016-
March 2017</t>
  </si>
  <si>
    <t>4,07,252</t>
  </si>
  <si>
    <t>3,72,962</t>
  </si>
  <si>
    <t>2,08,591</t>
  </si>
  <si>
    <t>1,33,618</t>
  </si>
  <si>
    <t>2,74,635</t>
  </si>
  <si>
    <t>213 #</t>
  </si>
  <si>
    <t>42 #</t>
  </si>
  <si>
    <t>60581 #</t>
  </si>
  <si>
    <t>1,33,531</t>
  </si>
  <si>
    <t>1,68,470</t>
  </si>
  <si>
    <t>1,39,283</t>
  </si>
  <si>
    <t>1,91,118</t>
  </si>
  <si>
    <t>1,50,822</t>
  </si>
  <si>
    <t>1,68,733</t>
  </si>
  <si>
    <t>3450 #</t>
  </si>
  <si>
    <t>NR</t>
  </si>
  <si>
    <t>1,19,580</t>
  </si>
  <si>
    <t>1,35,199 #</t>
  </si>
  <si>
    <t>7994 #</t>
  </si>
  <si>
    <t>1,88,968</t>
  </si>
  <si>
    <t>2,13,750</t>
  </si>
  <si>
    <t>11547 #</t>
  </si>
  <si>
    <t>2855 #</t>
  </si>
  <si>
    <t>5253 #</t>
  </si>
  <si>
    <t># 5681</t>
  </si>
  <si>
    <t>10140 #</t>
  </si>
  <si>
    <t>0 #</t>
  </si>
  <si>
    <t>1,07,287</t>
  </si>
  <si>
    <t>1,17,535</t>
  </si>
  <si>
    <t>1,98,891</t>
  </si>
  <si>
    <t>1,70,808 #</t>
  </si>
  <si>
    <t>4,01,452</t>
  </si>
  <si>
    <t>2769 $</t>
  </si>
  <si>
    <t>2,36,598</t>
  </si>
  <si>
    <t>4,38,059</t>
  </si>
  <si>
    <t>2339 #</t>
  </si>
  <si>
    <t>1,65,867</t>
  </si>
  <si>
    <t>2722 ^</t>
  </si>
  <si>
    <t>126 $</t>
  </si>
  <si>
    <t>0 $</t>
  </si>
  <si>
    <t>16,29,066</t>
  </si>
  <si>
    <t>16,19,071</t>
  </si>
  <si>
    <t>13,48,412</t>
  </si>
  <si>
    <t>19,90,409</t>
  </si>
  <si>
    <t>No. of Samples Collected</t>
  </si>
  <si>
    <t>No. of Samples Tested</t>
  </si>
  <si>
    <t xml:space="preserve">No. of SHCs Printed </t>
  </si>
  <si>
    <t>Telangana</t>
  </si>
  <si>
    <t>National River Conservation Programme</t>
  </si>
  <si>
    <t>Components</t>
  </si>
  <si>
    <t>Area Covered under Plantation ( Public and Forest Lands) - reported under Twenty Point Programme</t>
  </si>
  <si>
    <t>Stockholm Convention on Persistent Organic Pollutants (POPs)</t>
  </si>
  <si>
    <t>Millets</t>
  </si>
  <si>
    <t>Forages</t>
  </si>
  <si>
    <t>Pseudocereals</t>
  </si>
  <si>
    <t>Legumes</t>
  </si>
  <si>
    <t>Oilseeds</t>
  </si>
  <si>
    <t>Fibre corps</t>
  </si>
  <si>
    <t>Fruits &amp; Nuts</t>
  </si>
  <si>
    <t>Medicinal, Aromatic plants &amp; Narcotics</t>
  </si>
  <si>
    <t>Ornamentals</t>
  </si>
  <si>
    <t>Spices and Condiments</t>
  </si>
  <si>
    <t>Agro-forestry</t>
  </si>
  <si>
    <t>Duplicate safety samples (Lentil, Pigeonpea)</t>
  </si>
  <si>
    <t>Crop group</t>
  </si>
  <si>
    <t>Tropical Fruits (banana, grape)</t>
  </si>
  <si>
    <t>Temperate and Minor Fruits (mulberry, strawberry, apple,pear,blackberry)</t>
  </si>
  <si>
    <t>Tuber crops (sweet potato, yam, taro)</t>
  </si>
  <si>
    <t>Bulbous and other crops (garlic, gladiolus)</t>
  </si>
  <si>
    <t>Medicinal and Aromatic Plants (species of bacopa, mentha, rauvolfia, tylophora)</t>
  </si>
  <si>
    <t>Spices and Industrial crops (ginger, turmeric, pepper, cardamom, hops, jojoba)</t>
  </si>
  <si>
    <t>NA</t>
  </si>
  <si>
    <t>Category</t>
  </si>
  <si>
    <t>Dormant Buds</t>
  </si>
  <si>
    <t>Pollen grains</t>
  </si>
  <si>
    <t>Wild Relatives*</t>
  </si>
  <si>
    <t>Rare &amp; Endangered plants</t>
  </si>
  <si>
    <t>Varieties*</t>
  </si>
  <si>
    <t>Elite*</t>
  </si>
  <si>
    <t>Registered germplasm*</t>
  </si>
  <si>
    <t>Number of Species</t>
  </si>
  <si>
    <t>Genomic resources</t>
  </si>
  <si>
    <t>Spices &amp; Condiments</t>
  </si>
  <si>
    <t>Plantation Crops</t>
  </si>
  <si>
    <t>Agroforestry &amp; Forestry species</t>
  </si>
  <si>
    <t>Industrial crops</t>
  </si>
  <si>
    <t>Medicinal &amp; Aromatic Plants</t>
  </si>
  <si>
    <t>Cereals</t>
  </si>
  <si>
    <t>Millets and Forages</t>
  </si>
  <si>
    <t>Grain Legumes</t>
  </si>
  <si>
    <t xml:space="preserve">Fibres </t>
  </si>
  <si>
    <t>Narcotics &amp; dyes</t>
  </si>
  <si>
    <t>Miscellaneous</t>
  </si>
  <si>
    <t xml:space="preserve">Gujarat </t>
  </si>
  <si>
    <t xml:space="preserve">  Union Territory</t>
  </si>
  <si>
    <t>Andaman and Nicobar Islands</t>
  </si>
  <si>
    <t>Dadra and Nagar Haveli</t>
  </si>
  <si>
    <t>KVIC</t>
  </si>
  <si>
    <t>VegeStatements</t>
  </si>
  <si>
    <t>Statement 6.02: Afforestation under different Schemes</t>
  </si>
  <si>
    <t>Statement 6.04: Progress of afforestation through successive plans</t>
  </si>
  <si>
    <t>Statement 6.05: National Interventions for Sustainable Development and Mitigation of Climate Change</t>
  </si>
  <si>
    <t>Statement 6.06: State-level Interventions for Sustainable Development and Mitigation of Climate Change</t>
  </si>
  <si>
    <t>Statement 6.07: MEAs and other global environmental conventions endorsed by India</t>
  </si>
  <si>
    <t>Statement 6.11: State- wise break-up of the energy parks and energy clubs</t>
  </si>
  <si>
    <t>Statement 6.14: Status of in-vitro conserved germplasm</t>
  </si>
  <si>
    <t>Source: Expenditure Profile, Union Budget, M/o Finance</t>
  </si>
  <si>
    <t>Statement 6.01 : Centrally  Sponsored Schemes for Protection of Environment</t>
  </si>
  <si>
    <t>Dadra &amp; Nagar Haveli</t>
  </si>
  <si>
    <t>Daman &amp; Diu</t>
  </si>
  <si>
    <t>Lakshadweep</t>
  </si>
  <si>
    <t>Statement 6.12: State-wise  Family- Type biogas plants  installated</t>
  </si>
  <si>
    <t>Trial Material (Wheat, Barley)</t>
  </si>
  <si>
    <t>* :  Annual arithmetic mean of minimum 104 measurements in a year at a particular site taken twice a week 24 hourly at uniform intervals.</t>
  </si>
  <si>
    <t>145..65</t>
  </si>
  <si>
    <t xml:space="preserve">2016-17 </t>
  </si>
  <si>
    <t>RE: Revised Estimate</t>
  </si>
  <si>
    <t>BE :Budget Estimate</t>
  </si>
  <si>
    <t xml:space="preserve">Green India Mission-National Afforestation Programme </t>
  </si>
  <si>
    <t>Forest Fire Prevention and Management</t>
  </si>
  <si>
    <t>Development of Wildlife Habitats</t>
  </si>
  <si>
    <t>Conservation of Aquatic Ecosystems</t>
  </si>
  <si>
    <t>Biodiversity Conservation</t>
  </si>
  <si>
    <t xml:space="preserve">Conservation of Corals and Mangroves </t>
  </si>
  <si>
    <t>SHC: Soil Health Card</t>
  </si>
  <si>
    <t>7350.5*</t>
  </si>
  <si>
    <r>
      <t>Note: Accessions of various horticultural crops received for long term conservation at -18 ± 2</t>
    </r>
    <r>
      <rPr>
        <vertAlign val="superscript"/>
        <sz val="10"/>
        <rFont val="Calibri"/>
        <family val="2"/>
        <scheme val="minor"/>
      </rPr>
      <t>o</t>
    </r>
    <r>
      <rPr>
        <sz val="10"/>
        <rFont val="Calibri"/>
        <family val="2"/>
        <scheme val="minor"/>
      </rPr>
      <t xml:space="preserve"> C as base collections.</t>
    </r>
  </si>
  <si>
    <t>Note : - Accessions cryostored as seed, embryonic axes, pallen and genomic resources for 4 - 27 years for retention of original viabilities.</t>
  </si>
  <si>
    <t>Research Development &amp; Demonstration</t>
  </si>
  <si>
    <t>States/UT</t>
  </si>
  <si>
    <t>Paris Agreement under UNFCCC</t>
  </si>
  <si>
    <t>Convention on Wetlands (popularly known as the Ramsar Convention)</t>
  </si>
  <si>
    <t>World Heritage Convention (WHC)</t>
  </si>
  <si>
    <t>International Plant Protection Convention (IPCC)</t>
  </si>
  <si>
    <t>The Cartagena Protocol on Biosafety</t>
  </si>
  <si>
    <t>The International Treaty on Plant Genetic Resources for Food and Agriculture</t>
  </si>
  <si>
    <t>Basel Convention on the Control of Trans- boundary Movement of Hazardous Waste and Their Disposal</t>
  </si>
  <si>
    <t>The Nagoya Protocol on Access to Genetic Resource and the Fair and Equitable Sharing on Benefit Arising from their Utilization to the Convention on Biological Diversity.</t>
  </si>
  <si>
    <t>Recaictrant &amp; Intermediate</t>
  </si>
  <si>
    <t>Orthodox</t>
  </si>
  <si>
    <t>Vegetables</t>
  </si>
  <si>
    <t>Kyoto Protocol under UNFCCC</t>
  </si>
  <si>
    <t>Note: Whenever and wherever monitoring results on two consecutive days of monitoring exceed the limits specified above for the respective category, it shall be considered adequate reason to institute regular or continuous monitoring and further investigation.</t>
  </si>
  <si>
    <t>**: 24 hourly or 8 hourly or 1 hourly monitored values, as applicable, shall be complied with 98% of the time in a year. 2% of the time, they may exceed the limits but not on two consecutive days of monitoring.</t>
  </si>
  <si>
    <t>Source: Ministry of Statistics &amp; Programme Implementation</t>
  </si>
  <si>
    <t xml:space="preserve"> Source :   Ministry of Environment, Forests and Climate Change</t>
  </si>
  <si>
    <t>Source: Compendium of Soil Health- 2013-14,   Department of Agriculture Cooperation and Farmers Welafre (Integrated Nutrient Management Division)</t>
  </si>
  <si>
    <t>Source : Annual Report 2017-18, National Bureau of Plant Genetic Resources</t>
  </si>
  <si>
    <r>
      <rPr>
        <sz val="11"/>
        <rFont val="Calibri"/>
        <family val="2"/>
      </rPr>
      <t>उष्णकटिबन्धीय फल (केला, अंगूर)</t>
    </r>
  </si>
  <si>
    <r>
      <rPr>
        <sz val="11"/>
        <rFont val="Calibri"/>
        <family val="2"/>
      </rPr>
      <t>शीतोष्ण एवं गौण फल (शहतूत, स्ट्राबेरी, सेब, नाशपाती, ब्‍लैकबेरी)</t>
    </r>
  </si>
  <si>
    <r>
      <rPr>
        <sz val="11"/>
        <rFont val="Calibri"/>
        <family val="2"/>
      </rPr>
      <t>कंद फसलें (शकरकंदी, जिमीकंद, अरुई)</t>
    </r>
  </si>
  <si>
    <r>
      <rPr>
        <sz val="11"/>
        <rFont val="Calibri"/>
        <family val="2"/>
      </rPr>
      <t>कंदीय एवं अन्‍य फसलें (लहसुन, ग्लैडीओलस)</t>
    </r>
  </si>
  <si>
    <r>
      <rPr>
        <sz val="11"/>
        <rFont val="Calibri"/>
        <family val="2"/>
      </rPr>
      <t>औषधीय एवं सगंध पादप (बकोपा, मेंथा, रौवोल्फिया, टाइलोफोरा)</t>
    </r>
  </si>
  <si>
    <r>
      <rPr>
        <sz val="11"/>
        <rFont val="Calibri"/>
        <family val="2"/>
      </rPr>
      <t>मसाले और औद्योगिक फसलें (अदरक, हल्‍दी, काली मिर्च, इलायची, चिबिड्डी, जोजोबा)</t>
    </r>
  </si>
  <si>
    <r>
      <rPr>
        <b/>
        <sz val="11"/>
        <rFont val="Calibri"/>
        <family val="2"/>
      </rPr>
      <t>कुल</t>
    </r>
  </si>
  <si>
    <t>Source : National Bureau of Plant Genetic Resources, Annual Report -2017-18</t>
  </si>
  <si>
    <t>*included in respective Categories stored as orthodox seeds</t>
  </si>
  <si>
    <r>
      <rPr>
        <sz val="11"/>
        <color theme="1"/>
        <rFont val="Calibri"/>
        <family val="2"/>
      </rPr>
      <t>राष्‍ट्रीय हरित भारत मिशन</t>
    </r>
  </si>
  <si>
    <r>
      <rPr>
        <sz val="11"/>
        <color theme="1"/>
        <rFont val="Calibri"/>
        <family val="2"/>
      </rPr>
      <t>समेकित वन्‍य जीव अधिवास विकास</t>
    </r>
  </si>
  <si>
    <r>
      <rPr>
        <sz val="11"/>
        <color theme="1"/>
        <rFont val="Calibri"/>
        <family val="2"/>
      </rPr>
      <t>प्राकृतिक संसाधनों एवं पारिस्थितिकी तंत्रों का संरक्षण</t>
    </r>
  </si>
  <si>
    <r>
      <rPr>
        <sz val="11"/>
        <color theme="1"/>
        <rFont val="Calibri"/>
        <family val="2"/>
      </rPr>
      <t>राष्‍ट्रीय नदी संरक्षण कार्यक्रम</t>
    </r>
  </si>
  <si>
    <r>
      <rPr>
        <sz val="11"/>
        <color theme="1"/>
        <rFont val="Calibri"/>
        <family val="2"/>
      </rPr>
      <t xml:space="preserve">हरित भारत मिशन-राष्‍ट्रीय वनरोपण कार्यक्रम </t>
    </r>
  </si>
  <si>
    <r>
      <rPr>
        <sz val="11"/>
        <color theme="1"/>
        <rFont val="Calibri"/>
        <family val="2"/>
      </rPr>
      <t>वनाग्नि निवारण और प्रबंधन</t>
    </r>
  </si>
  <si>
    <r>
      <rPr>
        <sz val="11"/>
        <color theme="1"/>
        <rFont val="Calibri"/>
        <family val="2"/>
      </rPr>
      <t xml:space="preserve">परियोजना चीता </t>
    </r>
  </si>
  <si>
    <r>
      <rPr>
        <sz val="11"/>
        <color theme="1"/>
        <rFont val="Calibri"/>
        <family val="2"/>
      </rPr>
      <t xml:space="preserve">परियोजना हाथी </t>
    </r>
  </si>
  <si>
    <r>
      <rPr>
        <sz val="11"/>
        <color theme="1"/>
        <rFont val="Calibri"/>
        <family val="2"/>
      </rPr>
      <t>वन्‍य जीव अधिवास विकास</t>
    </r>
  </si>
  <si>
    <r>
      <rPr>
        <sz val="11"/>
        <color theme="1"/>
        <rFont val="Calibri"/>
        <family val="2"/>
      </rPr>
      <t xml:space="preserve">प्रवाल एवं मैनग्रोव का संरक्षण </t>
    </r>
  </si>
  <si>
    <r>
      <rPr>
        <sz val="11"/>
        <color theme="1"/>
        <rFont val="Calibri"/>
        <family val="2"/>
      </rPr>
      <t>जलीय पारिस्थितिकी तंत्रों का संरक्षण</t>
    </r>
  </si>
  <si>
    <r>
      <rPr>
        <sz val="11"/>
        <color theme="1"/>
        <rFont val="Calibri"/>
        <family val="2"/>
      </rPr>
      <t>जैव विविधता का संरक्षण</t>
    </r>
  </si>
  <si>
    <r>
      <rPr>
        <sz val="11"/>
        <color theme="1"/>
        <rFont val="Calibri"/>
        <family val="2"/>
      </rPr>
      <t xml:space="preserve"> स्रोत :   पर्यावरण, वन एवं जलवायु परिवर्तन मंत्रालय</t>
    </r>
  </si>
  <si>
    <r>
      <rPr>
        <sz val="11"/>
        <color theme="1"/>
        <rFont val="Calibri"/>
        <family val="2"/>
      </rPr>
      <t>अधिनियम</t>
    </r>
  </si>
  <si>
    <r>
      <rPr>
        <sz val="11"/>
        <color theme="1"/>
        <rFont val="Calibri"/>
        <family val="2"/>
      </rPr>
      <t>विनियम/अधिसूचनाएं/नियम</t>
    </r>
  </si>
  <si>
    <r>
      <rPr>
        <sz val="11"/>
        <color theme="1"/>
        <rFont val="Calibri"/>
        <family val="2"/>
      </rPr>
      <t>मानक एवं स्‍तर</t>
    </r>
  </si>
  <si>
    <r>
      <rPr>
        <sz val="11"/>
        <color theme="1"/>
        <rFont val="Calibri"/>
        <family val="2"/>
      </rPr>
      <t>प्रणाली दक्षता के उपाय</t>
    </r>
  </si>
  <si>
    <r>
      <rPr>
        <sz val="11"/>
        <color theme="1"/>
        <rFont val="Calibri"/>
        <family val="2"/>
      </rPr>
      <t>कर</t>
    </r>
  </si>
  <si>
    <r>
      <rPr>
        <sz val="11"/>
        <color theme="1"/>
        <rFont val="Calibri"/>
        <family val="2"/>
      </rPr>
      <t>मूल्‍य</t>
    </r>
  </si>
  <si>
    <r>
      <rPr>
        <sz val="11"/>
        <color theme="1"/>
        <rFont val="Calibri"/>
        <family val="2"/>
      </rPr>
      <t>निदेशित वित्तीय प्रोत्साहन / सब्सिडी</t>
    </r>
  </si>
  <si>
    <r>
      <rPr>
        <sz val="11"/>
        <color theme="1"/>
        <rFont val="Calibri"/>
        <family val="2"/>
      </rPr>
      <t>उत्सर्जन व्यापार</t>
    </r>
  </si>
  <si>
    <r>
      <rPr>
        <sz val="11"/>
        <color theme="1"/>
        <rFont val="Calibri"/>
        <family val="2"/>
      </rPr>
      <t>प्रमाण पत्र</t>
    </r>
  </si>
  <si>
    <r>
      <rPr>
        <sz val="11"/>
        <color theme="1"/>
        <rFont val="Calibri"/>
        <family val="2"/>
      </rPr>
      <t>वनरोपण / पुनर्वनरोपण</t>
    </r>
  </si>
  <si>
    <r>
      <rPr>
        <sz val="11"/>
        <color theme="1"/>
        <rFont val="Calibri"/>
        <family val="2"/>
      </rPr>
      <t>वनोन्मूलन / भूमि उद्धार से बचना</t>
    </r>
  </si>
  <si>
    <r>
      <rPr>
        <sz val="11"/>
        <color theme="1"/>
        <rFont val="Calibri"/>
        <family val="2"/>
      </rPr>
      <t>अन्‍य</t>
    </r>
  </si>
  <si>
    <r>
      <rPr>
        <sz val="11"/>
        <color theme="1"/>
        <rFont val="Calibri"/>
        <family val="2"/>
      </rPr>
      <t>सहकारी उपाय</t>
    </r>
  </si>
  <si>
    <r>
      <rPr>
        <sz val="11"/>
        <color theme="1"/>
        <rFont val="Calibri"/>
        <family val="2"/>
      </rPr>
      <t>क्षमता निर्माण</t>
    </r>
  </si>
  <si>
    <r>
      <rPr>
        <sz val="11"/>
        <color theme="1"/>
        <rFont val="Calibri"/>
        <family val="2"/>
      </rPr>
      <t>अनुसंधान विकास एवं प्रदर्शन</t>
    </r>
  </si>
  <si>
    <r>
      <rPr>
        <sz val="11"/>
        <color theme="1"/>
        <rFont val="Calibri"/>
        <family val="2"/>
      </rPr>
      <t>हरित प्रापण</t>
    </r>
  </si>
  <si>
    <r>
      <rPr>
        <sz val="11"/>
        <color theme="1"/>
        <rFont val="Calibri"/>
        <family val="2"/>
      </rPr>
      <t>सूचना, शिक्षा एवं प्रकाशन</t>
    </r>
  </si>
  <si>
    <r>
      <rPr>
        <b/>
        <sz val="11"/>
        <color theme="1"/>
        <rFont val="Calibri"/>
        <family val="2"/>
      </rPr>
      <t>कुल</t>
    </r>
  </si>
  <si>
    <r>
      <rPr>
        <i/>
        <sz val="11"/>
        <color theme="1"/>
        <rFont val="Calibri"/>
        <family val="2"/>
      </rPr>
      <t>स्रोत : जलवायु परिवर्तन पर संयुक्‍त राष्‍ट्र रूपरेखा अभिसमय को भेजी गई पहली भारतीय द्विवार्षिक रिपोर्ट, पर्यावरण, वन एवं जलवायु परिवर्तन मंत्रालय - दिसंबर 2015</t>
    </r>
  </si>
  <si>
    <r>
      <rPr>
        <sz val="11"/>
        <color theme="1"/>
        <rFont val="Calibri"/>
        <family val="2"/>
      </rPr>
      <t>खाद्य एवं कृषि के लिए पादप आनुवंशिक संसाधन पर अंतर्राष्‍ट्रीय संधि</t>
    </r>
  </si>
  <si>
    <r>
      <rPr>
        <sz val="11"/>
        <color theme="1"/>
        <rFont val="Calibri"/>
        <family val="2"/>
      </rPr>
      <t>आनुवंशिक संसाधनों तक पहुंच और जैव विविधता पर अभिसमय पर उनके उपयोग से उत्‍पन्‍न लाभ की उचित एवं साम्‍यपूर्ण हिस्‍सेदारी पर नगोया प्रोटोकॉल</t>
    </r>
  </si>
  <si>
    <r>
      <rPr>
        <sz val="11"/>
        <color theme="1"/>
        <rFont val="Calibri"/>
        <family val="2"/>
      </rPr>
      <t>जैव सुरक्षा पर कार्टाजेना प्रोटोकॉल</t>
    </r>
  </si>
  <si>
    <r>
      <rPr>
        <sz val="11"/>
        <color theme="1"/>
        <rFont val="Calibri"/>
        <family val="2"/>
      </rPr>
      <t>घातक अपशिष्‍ट के सीमापारीय संचलन एवं उनके निस्‍तारण के नियंत्रण पर बासेल अभिसमय</t>
    </r>
  </si>
  <si>
    <r>
      <rPr>
        <sz val="11"/>
        <color theme="1"/>
        <rFont val="Calibri"/>
        <family val="2"/>
      </rPr>
      <t>यूएनएफसीसीसी के तहत क्‍योटो प्रोटोकॉल</t>
    </r>
  </si>
  <si>
    <r>
      <rPr>
        <sz val="11"/>
        <color theme="1"/>
        <rFont val="Calibri"/>
        <family val="2"/>
      </rPr>
      <t>यूएनएफसीसीसी के तहत पेरिस करार</t>
    </r>
  </si>
  <si>
    <r>
      <rPr>
        <sz val="11"/>
        <color theme="1"/>
        <rFont val="Calibri"/>
        <family val="2"/>
      </rPr>
      <t>स्रोत : मृदा स्‍वास्‍थ्‍य संग्रह-2013-14,  कृषि सहयोग एवं किसान कल्‍याण विभाग (समेकित पोषक प्रबंध प्रभाग)</t>
    </r>
  </si>
  <si>
    <r>
      <rPr>
        <sz val="11"/>
        <rFont val="Calibri"/>
        <family val="2"/>
      </rPr>
      <t>स्रोत : वार्षिक रिपोर्ट, नवीन एवं नवीकरणीय ऊर्जा मंत्रालय</t>
    </r>
  </si>
  <si>
    <t>Source: Indian Minerals Industry at a Glance 2015-16, Indian Bureau of Mines</t>
  </si>
  <si>
    <t>Statements 6.13: Status of germplasm holding in the base collection at National Genebank</t>
  </si>
  <si>
    <t>विवरण 6.02 : विभिन्‍न योजनाओं के तहत वनरोपण</t>
  </si>
  <si>
    <t>विवरण 6.01 : पर्यावरण संरक्षण के लिए केंद्रीय प्रायोजित योजनाएं</t>
  </si>
  <si>
    <t>S. No. क्र. सं.</t>
  </si>
  <si>
    <t xml:space="preserve">Scheme </t>
  </si>
  <si>
    <t>स्‍कीम</t>
  </si>
  <si>
    <t>घटक</t>
  </si>
  <si>
    <t>स्रोत : व्‍यय प्रोफाइल, संघ बजट, वित्‍त मंत्रालय</t>
  </si>
  <si>
    <t>National Mission for a Green India                         राष्‍ट्रीय हरित भारत मिशन</t>
  </si>
  <si>
    <t>Integrated Development of Wildlife Habitats    समेकित वन्‍य जीव अधिवास विकास</t>
  </si>
  <si>
    <t>Conservation of Natural Resources and Ecosystems प्राकृतिक संसाधनों एवं पारिस्थितिकी तंत्रों का संरक्षण</t>
  </si>
  <si>
    <t xml:space="preserve">                       (Rs. In crore करोड़ रुपए में)</t>
  </si>
  <si>
    <t>बागान के तहत शामिल क्षेत्रफल (सार्वजनिक एवं वन भूमि) - 20 सूत्रीय कार्यक्रम के तहत सूचित</t>
  </si>
  <si>
    <t>(Unit: Hectares इकाई : हेक्‍टेयर)</t>
  </si>
  <si>
    <t>कुल योग</t>
  </si>
  <si>
    <t>स्रोत : सांख्यिकी एवं कार्यक्रम कार्यान्‍वयन मंत्रालय</t>
  </si>
  <si>
    <t xml:space="preserve">Note: #  Figures reported earlier have been repeated </t>
  </si>
  <si>
    <t xml:space="preserve">  ^ Figures reported upto December 2016 have been repeated</t>
  </si>
  <si>
    <t xml:space="preserve"> $ State has downward revised the figure </t>
  </si>
  <si>
    <t xml:space="preserve"> NR: Not reported</t>
  </si>
  <si>
    <t xml:space="preserve">           Survival              उत्‍तरजीविता</t>
  </si>
  <si>
    <t>Mines 
Covered  शामिल की गई खदानें</t>
  </si>
  <si>
    <t xml:space="preserve">      (%)        (प्रतिशत)</t>
  </si>
  <si>
    <t>('000 trees per hectare/ प्रति हेक्टेयर वृक्ष)</t>
  </si>
  <si>
    <t>कुल</t>
  </si>
  <si>
    <t xml:space="preserve">              Minerals          </t>
  </si>
  <si>
    <t xml:space="preserve">  खनिज</t>
  </si>
  <si>
    <t xml:space="preserve">Sl. N.   क्र. सं.   
</t>
  </si>
  <si>
    <t>विवरण 6.04 : उत्‍तरोत्‍तर योजनाओं के माध्‍यम से वनरोपण की प्रगति</t>
  </si>
  <si>
    <t xml:space="preserve"> (एक वर्गकिलोमीटर =  100 हेक्टेयर)</t>
  </si>
  <si>
    <t>Regulatory Measures  विनियामक उपाय</t>
  </si>
  <si>
    <t>Economic and Fiscal    आर्थिक एवं राजकोषीय</t>
  </si>
  <si>
    <t>Green Cover &amp; Land Use  हरित आच्छादन एवं भूमि प्रयोग</t>
  </si>
  <si>
    <t>Supportive Measures  सहायक उपाय</t>
  </si>
  <si>
    <t>उपाय</t>
  </si>
  <si>
    <t>Cluster Name क्लस्टर का नाम</t>
  </si>
  <si>
    <t>Nature Conservation संरक्षण का स्‍वरूप</t>
  </si>
  <si>
    <t>Atmospheric Emissions    वायुमंडलीय उत्‍सर्जन</t>
  </si>
  <si>
    <t>S. No.     क्र. सं.</t>
  </si>
  <si>
    <t>प्रमुख वैश्विक बहुपक्षीय पर्यावरण करार (एमईए)</t>
  </si>
  <si>
    <t>विवरण 6.08 : भारत में विनियमित प्रदूषक</t>
  </si>
  <si>
    <t>Concentration in ambient air परिवेशी वायु में सांद्रण</t>
  </si>
  <si>
    <t>Time Weighted Average समय भारित औसत</t>
  </si>
  <si>
    <t xml:space="preserve">Industrial Area  औद्योगिक क्षेत्र </t>
  </si>
  <si>
    <t xml:space="preserve">Residential, Rural &amp; other Area आवासीय, ग्रामीण एवं अन्‍य क्षेत्र  </t>
  </si>
  <si>
    <t>Sensitive areas संवेदनशील क्षेत्र</t>
  </si>
  <si>
    <t xml:space="preserve">Industrial, Residential, Rural &amp; Other Areas  औद्योगिक, आवासीय, ग्रामीण एवं अन्‍य क्षेत्र </t>
  </si>
  <si>
    <t>Notified Ecologically Sensitive areas पारिस्थितिक दृष्टि से अधिसूचित संवेदनशील क्षेत्र</t>
  </si>
  <si>
    <t xml:space="preserve">        Concentration in                      ambient air              परिवेशी वायु में सांद्रण</t>
  </si>
  <si>
    <t xml:space="preserve">                       Year of Notification                     अधिसूचना का वर्ष</t>
  </si>
  <si>
    <t xml:space="preserve">Method of measurement </t>
  </si>
  <si>
    <t>माप की विधि</t>
  </si>
  <si>
    <t>स्रोत : राष्‍ट्रीय परिवेशी वायु गुणवत्‍ता मानक जो पहली बार 1994 में अधिसूचित किए गए और 2009 में अंतिम बार संशोधित किए गए</t>
  </si>
  <si>
    <t xml:space="preserve">                    Pollutant                  प्रदूषक </t>
  </si>
  <si>
    <t>Year/वर्ष-2013-14</t>
  </si>
  <si>
    <t>राज्य/संघ राज्य क्षेत्र</t>
  </si>
  <si>
    <t>Sl. No. क्र. सं.</t>
  </si>
  <si>
    <t xml:space="preserve">   Sl. No.  क्र. सं.</t>
  </si>
  <si>
    <t>विवरण 6.11 : ऊर्जा पार्कों एवं ऊर्जा क्लबों का राज्यवार ब्यौरा</t>
  </si>
  <si>
    <t xml:space="preserve"> as on  31.12.2015 तक की स्थिति के अनुसार</t>
  </si>
  <si>
    <t xml:space="preserve">   Sl.No.   क्र. सं.</t>
  </si>
  <si>
    <t>विवरण 6.12 : पारिवारिक किस्म के स्थापित किए गए राज्यवार बायोगैस संयंत्र</t>
  </si>
  <si>
    <t>Achievements      during        2017-18 के दौरान उपलब्धियां</t>
  </si>
  <si>
    <t>Estimated potential   अनुमानित विभव</t>
  </si>
  <si>
    <t xml:space="preserve">         Target          लक्ष्‍य</t>
  </si>
  <si>
    <t>Cumulative  physical achievement  as on  (31-03-2017)  संचयी भौतिक उपलब्धि (31-03-2017 तक की स्थिति के अनुसार)</t>
  </si>
  <si>
    <t xml:space="preserve">  विवरण 6.13 : राष्ट्रीय जीन बैंक में आधार संग्रह में धारित जर्मप्लाज्म की स्थिति</t>
  </si>
  <si>
    <t>No. of accessions conserved during the year वर्ष के दौरान संरक्षित परिग्रहण की संख्या</t>
  </si>
  <si>
    <t xml:space="preserve">Crop/Crop group </t>
  </si>
  <si>
    <t>फसल/फसल समूह</t>
  </si>
  <si>
    <t xml:space="preserve">               Regenerated               पुनर्जनित</t>
  </si>
  <si>
    <t>विवरण 6.14 : इनविट्रो संरक्षित जर्मप्लाज्म की स्थिति</t>
  </si>
  <si>
    <t>Cultures संवर्धन</t>
  </si>
  <si>
    <t xml:space="preserve"> Genera सामान्य  </t>
  </si>
  <si>
    <t>फसल समूह</t>
  </si>
  <si>
    <r>
      <t>Note: Accessions conserved under room conditions (25 ± 2</t>
    </r>
    <r>
      <rPr>
        <vertAlign val="superscript"/>
        <sz val="10"/>
        <color theme="1"/>
        <rFont val="Calibri"/>
        <family val="2"/>
        <scheme val="minor"/>
      </rPr>
      <t>o</t>
    </r>
    <r>
      <rPr>
        <sz val="10"/>
        <color theme="1"/>
        <rFont val="Calibri"/>
        <family val="2"/>
        <scheme val="minor"/>
      </rPr>
      <t xml:space="preserve"> C; 16/8h) and/or at low temprature (4</t>
    </r>
    <r>
      <rPr>
        <vertAlign val="superscript"/>
        <sz val="10"/>
        <color theme="1"/>
        <rFont val="Calibri"/>
        <family val="2"/>
        <scheme val="minor"/>
      </rPr>
      <t>o</t>
    </r>
    <r>
      <rPr>
        <sz val="10"/>
        <color theme="1"/>
        <rFont val="Calibri"/>
        <family val="2"/>
        <scheme val="minor"/>
      </rPr>
      <t xml:space="preserve"> c) for  -24 months.</t>
    </r>
  </si>
  <si>
    <t>विवरण 6.15 :  राष्‍ट्रीय क्रायो बैंक में क्रायो संरक्षित जर्मप्‍लाज्‍म की स्थिति</t>
  </si>
  <si>
    <t xml:space="preserve">    (As on 31st  December  2017 दिसंबर की स्थिति के अनुसार))</t>
  </si>
  <si>
    <t>No. of Accessions परिग्रहण की संख्‍या</t>
  </si>
  <si>
    <t>श्रेणी</t>
  </si>
  <si>
    <t>System Efficiency</t>
  </si>
  <si>
    <t>स्रोत : एक नजर में भारतीय खनिज उद्योग 2015-16, भारतीय खान ब्यूरो</t>
  </si>
  <si>
    <t>स्रोत : वार्षिक रिपोर्ट 2017-18, राष्ट्रीय पादप आनुवंशिक संसाधन ब्यूरो</t>
  </si>
  <si>
    <t>स्रोत : राष्ट्रीय पादप आनुवंशिक संसाधन ब्यूरो, वार्षिक रिपोर्ट -2017-18</t>
  </si>
  <si>
    <t>स्रोत : राष्ट्रीय पादप आनुवंशिक संसाधन ब्यूरो, वार्षिक रिपोर्ट 2017-18</t>
  </si>
  <si>
    <t>Source : National Bureau of Plant Genetic Resources, Annual Report 2017-18</t>
  </si>
  <si>
    <t>विवरण 6.03 : धातुमय खदानों में वनरोपण (प्रधान खनिजों के अनुसार )</t>
  </si>
  <si>
    <t xml:space="preserve">Achs.  उपलब्धि* </t>
  </si>
  <si>
    <t>( as on 31st Dec./31 दिसंबर तक )</t>
  </si>
  <si>
    <t>April 2017-
March 2018</t>
  </si>
  <si>
    <t>अप्रैल 2012 से मार्च 2013</t>
  </si>
  <si>
    <t xml:space="preserve">     2017-18   </t>
  </si>
  <si>
    <t>Gold</t>
  </si>
  <si>
    <t>Pyrite</t>
  </si>
  <si>
    <t xml:space="preserve">  Area 
    Covered     शामिल किया गया क्षेत्रफल   (in Hects. /हेक्टेयर में)</t>
  </si>
  <si>
    <t xml:space="preserve">Trees
  Planted  लगाए गए वृक्ष  (Nos. /संख्‍या)      </t>
  </si>
  <si>
    <t>Trees
      Survived      वृक्ष जो जिंदा हैं ( Nos./संख्‍या)</t>
  </si>
  <si>
    <t>बाजार विकास</t>
  </si>
  <si>
    <t>विवरण 6.05 : संपोषणीय विकास एवं जलवायु परिवर्तन के उपशमन के लिए राष्‍ट्रीय हस्तक्षेप</t>
  </si>
  <si>
    <t>Economy &amp; Fiscal</t>
  </si>
  <si>
    <t>अर्थव्यवस्था और राजकोषीय</t>
  </si>
  <si>
    <t xml:space="preserve">सिस्टम की क्षमता
</t>
  </si>
  <si>
    <t>स्रोत : जलवायु परिवर्तन पर संयुक्‍त राष्‍ट्र रूपरेखा अभिसमय को भेजी गई,  भारतीय द्विवार्षिक रिपोर्ट, पर्यावरण, वन एवं जलवायु परिवर्तन मंत्रालय - 2015 और 2018</t>
  </si>
  <si>
    <t>स्रोत : जलवायु परिवर्तन पर संयुक्‍त राष्‍ट्र रूपरेखा अभिसमय को भेजी गई , भारतीय द्विवार्षिक रिपोर्ट, पर्यावरण, वन एवं जलवायु परिवर्तन मंत्रालय -2015 और 2018</t>
  </si>
  <si>
    <t>1923$</t>
  </si>
  <si>
    <t>Statement 6.03: Afforestation in Metalliferous Mines (By Principal Minerals)</t>
  </si>
  <si>
    <r>
      <t xml:space="preserve"> during 2016-17</t>
    </r>
    <r>
      <rPr>
        <b/>
        <vertAlign val="superscript"/>
        <sz val="10"/>
        <rFont val="Calibri"/>
        <family val="2"/>
        <scheme val="minor"/>
      </rPr>
      <t xml:space="preserve">  </t>
    </r>
    <r>
      <rPr>
        <b/>
        <sz val="10"/>
        <rFont val="Calibri"/>
        <family val="2"/>
        <scheme val="minor"/>
      </rPr>
      <t xml:space="preserve"> के दौरान    </t>
    </r>
  </si>
  <si>
    <t>Source : Annual Report 2017-18, Ministry of New and Renewable Energy</t>
  </si>
  <si>
    <t>स्रोत : वार्षिक रिपोर्ट 2017-18, नवीन एवं नवीकरणीय ऊर्जा मंत्रालय</t>
  </si>
  <si>
    <t>Minamata Convention on Mercury</t>
  </si>
  <si>
    <t xml:space="preserve">Note: </t>
  </si>
  <si>
    <t>Details of the schemes</t>
  </si>
  <si>
    <t xml:space="preserve">      2018-19   (RE)  </t>
  </si>
  <si>
    <t xml:space="preserve">   2019-20    (BE)</t>
  </si>
  <si>
    <t>Trees
Planted    लगाए गए वृक्ष (Nos. /संख्‍या)</t>
  </si>
  <si>
    <t>Area
Covered शामिल किया गया क्षेत्रफल (in Hects./हेक्टेयर में)</t>
  </si>
  <si>
    <t>Source: Indian Minerals Industry at a Glance 2016-17, Indian Bureau of Mines</t>
  </si>
  <si>
    <t>स्रोत : एक नजर में भारतीय खनिज उद्योग 2016-17, भारतीय खान ब्यूरो</t>
  </si>
  <si>
    <t>Renewable Energy नवीकरणीय ऊर्जा</t>
  </si>
  <si>
    <t>Alternate Fuels वैकल्पिक ईंधन</t>
  </si>
  <si>
    <t>Energy Conservation ऊर्जा संरक्षण</t>
  </si>
  <si>
    <t>Cross Sectoral अंत: क्षेत्रक</t>
  </si>
  <si>
    <t>UrbanDevelopment शहरी विकास</t>
  </si>
  <si>
    <t>WaterResources जल संसाधन</t>
  </si>
  <si>
    <t>Rene wabl Energy नवीकरणीय ऊर्जा</t>
  </si>
  <si>
    <t>S. No.  क्र. सं.</t>
  </si>
  <si>
    <t xml:space="preserve"> आंध्र प्रदेश</t>
  </si>
  <si>
    <t xml:space="preserve"> अरुणाचल प्रदेश</t>
  </si>
  <si>
    <t xml:space="preserve"> असम</t>
  </si>
  <si>
    <t xml:space="preserve"> बिहार</t>
  </si>
  <si>
    <t xml:space="preserve"> छत्तीसगढ़</t>
  </si>
  <si>
    <t xml:space="preserve"> दिल्ली</t>
  </si>
  <si>
    <t xml:space="preserve"> गोवा</t>
  </si>
  <si>
    <t xml:space="preserve"> गुजरात</t>
  </si>
  <si>
    <t xml:space="preserve"> हरियाणा</t>
  </si>
  <si>
    <t xml:space="preserve"> हिमाचल प्रदेश</t>
  </si>
  <si>
    <t xml:space="preserve"> जम्‍मू एवं कश्‍मीर</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</si>
  <si>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</si>
  <si>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</si>
  <si>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</si>
  <si>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</si>
  <si>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</si>
  <si>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</si>
  <si>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</si>
  <si>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</si>
  <si>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</si>
  <si>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</si>
  <si>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पंजाब</t>
  </si>
  <si>
    <t xml:space="preserve"> राजस्थान</t>
  </si>
  <si>
    <t xml:space="preserve"> सिक्किम</t>
  </si>
  <si>
    <t xml:space="preserve"> तमिलनाडु</t>
  </si>
  <si>
    <t xml:space="preserve"> तेलंगाना</t>
  </si>
  <si>
    <t xml:space="preserve"> त्रिपुरा</t>
  </si>
  <si>
    <t xml:space="preserve"> उत्तर प्रदेश</t>
  </si>
  <si>
    <t xml:space="preserve"> उत्तराखंड</t>
  </si>
  <si>
    <t xml:space="preserve"> पश्चिम बंगाल</t>
  </si>
  <si>
    <t xml:space="preserve"> अंडमान एवं निकोबार द्वीपसमूह</t>
  </si>
  <si>
    <t xml:space="preserve"> चंडीगढ़</t>
  </si>
  <si>
    <t xml:space="preserve"> दादरा एवं नगर हवेली</t>
  </si>
  <si>
    <t xml:space="preserve"> दमन एवं दीव</t>
  </si>
  <si>
    <t xml:space="preserve"> लक्षद्वीप</t>
  </si>
  <si>
    <t xml:space="preserve"> पुद्दुचेरी</t>
  </si>
  <si>
    <t xml:space="preserve"> कुल योग</t>
  </si>
  <si>
    <t xml:space="preserve"> Statement 6.03: Afforestation in Metalliferous Mines (By Principal Minerals)</t>
  </si>
  <si>
    <r>
      <t xml:space="preserve"> during 2014-15</t>
    </r>
    <r>
      <rPr>
        <b/>
        <vertAlign val="superscript"/>
        <sz val="10"/>
        <rFont val="Calibri"/>
        <family val="2"/>
        <scheme val="minor"/>
      </rPr>
      <t xml:space="preserve">$   </t>
    </r>
    <r>
      <rPr>
        <b/>
        <sz val="10"/>
        <rFont val="Calibri"/>
        <family val="2"/>
        <scheme val="minor"/>
      </rPr>
      <t xml:space="preserve"> के दौरान    </t>
    </r>
  </si>
  <si>
    <t xml:space="preserve"> बॉक्साइट</t>
  </si>
  <si>
    <t xml:space="preserve"> क्रोमाइट</t>
  </si>
  <si>
    <t xml:space="preserve"> तांबा </t>
  </si>
  <si>
    <t xml:space="preserve"> डोलोमाइट</t>
  </si>
  <si>
    <t xml:space="preserve"> लौह अयस्क</t>
  </si>
  <si>
    <t xml:space="preserve"> लोहा एवं मैंगनीज</t>
  </si>
  <si>
    <t xml:space="preserve"> सीसा एवं ज़स्ता </t>
  </si>
  <si>
    <t xml:space="preserve"> चूना पत्थर</t>
  </si>
  <si>
    <t xml:space="preserve"> मैंगनीज अयस्क</t>
  </si>
  <si>
    <t xml:space="preserve"> मैग्नेसाइट</t>
  </si>
  <si>
    <t xml:space="preserve"> अन्‍य </t>
  </si>
  <si>
    <t xml:space="preserve"> कुल</t>
  </si>
  <si>
    <t xml:space="preserve">  ( 1 sq. km =  100 hectares  )</t>
  </si>
  <si>
    <t xml:space="preserve">योजना अवधि </t>
  </si>
  <si>
    <t>Plan Period</t>
  </si>
  <si>
    <t>Area Afforested In Plan Period  ('000 hectares.)</t>
  </si>
  <si>
    <t>योजना अवधि में वनरोपित क्षेत्रफल ('000 हेक्टेयर)</t>
  </si>
  <si>
    <t>संचयी ('000 हेक्टेयर)</t>
  </si>
  <si>
    <t xml:space="preserve">Cumulative ('000 hectares.)    </t>
  </si>
  <si>
    <t xml:space="preserve">Afforestation Expenditure In Plan Period (Rs Crores) </t>
  </si>
  <si>
    <t>योजना अवधि में वनरोपण पर व्यय (करोड़ रुपए में)</t>
  </si>
  <si>
    <t>संचयी (करोड़ रुपए में)</t>
  </si>
  <si>
    <t xml:space="preserve"> Cumulative (Rs Crores) </t>
  </si>
  <si>
    <t xml:space="preserve"> *  Figures of Allocation. </t>
  </si>
  <si>
    <t xml:space="preserve">  Education   शिक्षा</t>
  </si>
  <si>
    <t xml:space="preserve">  Financial    वित्तीय</t>
  </si>
  <si>
    <t xml:space="preserve">  Health   स्वास्थ्य</t>
  </si>
  <si>
    <t xml:space="preserve">  Industry   उद्योग</t>
  </si>
  <si>
    <t xml:space="preserve">  Forestry   वानिकी</t>
  </si>
  <si>
    <t xml:space="preserve">  Transport   परिवहन</t>
  </si>
  <si>
    <t xml:space="preserve">  Agriculture   कृषि</t>
  </si>
  <si>
    <t xml:space="preserve">  Waste   अपशिष्ट</t>
  </si>
  <si>
    <t xml:space="preserve">    Urban      शहरी</t>
  </si>
  <si>
    <t xml:space="preserve">     Water       जल</t>
  </si>
  <si>
    <t xml:space="preserve">     Energy      ऊर्जा</t>
  </si>
  <si>
    <t xml:space="preserve">  Alternate Fuels   वैकल्पिक ईंधन</t>
  </si>
  <si>
    <t xml:space="preserve">      Total       कुल</t>
  </si>
  <si>
    <r>
      <rPr>
        <b/>
        <sz val="12"/>
        <color theme="1"/>
        <rFont val="Calibri"/>
        <family val="2"/>
      </rPr>
      <t>विवरण 6.06 : संपोषणीय विकास एवं जलवायु परिवर्तन के उपशमन के लिए राज्‍य स्‍तरीय हस्तक्षेप</t>
    </r>
  </si>
  <si>
    <r>
      <rPr>
        <sz val="11"/>
        <color theme="1"/>
        <rFont val="Calibri"/>
        <family val="2"/>
        <scheme val="minor"/>
      </rPr>
      <t>अधिनियम</t>
    </r>
  </si>
  <si>
    <r>
      <rPr>
        <sz val="11"/>
        <color theme="1"/>
        <rFont val="Calibri"/>
        <family val="2"/>
        <scheme val="minor"/>
      </rPr>
      <t>बाजार विकास</t>
    </r>
  </si>
  <si>
    <r>
      <rPr>
        <sz val="11"/>
        <color theme="1"/>
        <rFont val="Calibri"/>
        <family val="2"/>
        <scheme val="minor"/>
      </rPr>
      <t>विनियम/अधिसूचनाएं/नियम</t>
    </r>
  </si>
  <si>
    <r>
      <rPr>
        <sz val="11"/>
        <color theme="1"/>
        <rFont val="Calibri"/>
        <family val="2"/>
        <scheme val="minor"/>
      </rPr>
      <t>मानक एवं स्‍तर</t>
    </r>
  </si>
  <si>
    <r>
      <rPr>
        <sz val="11"/>
        <color theme="1"/>
        <rFont val="Calibri"/>
        <family val="2"/>
        <scheme val="minor"/>
      </rPr>
      <t>प्रणाली दक्षता के उपाय</t>
    </r>
  </si>
  <si>
    <r>
      <rPr>
        <sz val="11"/>
        <color theme="1"/>
        <rFont val="Calibri"/>
        <family val="2"/>
        <scheme val="minor"/>
      </rPr>
      <t>कर</t>
    </r>
  </si>
  <si>
    <r>
      <rPr>
        <sz val="11"/>
        <color theme="1"/>
        <rFont val="Calibri"/>
        <family val="2"/>
        <scheme val="minor"/>
      </rPr>
      <t>मूल्‍य</t>
    </r>
  </si>
  <si>
    <r>
      <rPr>
        <sz val="11"/>
        <color theme="1"/>
        <rFont val="Calibri"/>
        <family val="2"/>
        <scheme val="minor"/>
      </rPr>
      <t>निदेशित वित्तीय प्रोत्साहन / सब्सिडी</t>
    </r>
  </si>
  <si>
    <r>
      <rPr>
        <sz val="11"/>
        <color theme="1"/>
        <rFont val="Calibri"/>
        <family val="2"/>
        <scheme val="minor"/>
      </rPr>
      <t>उत्सर्जन व्यापार</t>
    </r>
  </si>
  <si>
    <r>
      <rPr>
        <sz val="11"/>
        <color theme="1"/>
        <rFont val="Calibri"/>
        <family val="2"/>
        <scheme val="minor"/>
      </rPr>
      <t>प्रमाण पत्र</t>
    </r>
  </si>
  <si>
    <r>
      <rPr>
        <sz val="11"/>
        <color theme="1"/>
        <rFont val="Calibri"/>
        <family val="2"/>
        <scheme val="minor"/>
      </rPr>
      <t>वनरोपण / पुनर्वनरोपण</t>
    </r>
  </si>
  <si>
    <r>
      <rPr>
        <sz val="11"/>
        <color theme="1"/>
        <rFont val="Calibri"/>
        <family val="2"/>
        <scheme val="minor"/>
      </rPr>
      <t>वनोन्मूलन / भूमि उद्धार से बचना</t>
    </r>
  </si>
  <si>
    <r>
      <rPr>
        <sz val="11"/>
        <color theme="1"/>
        <rFont val="Calibri"/>
        <family val="2"/>
        <scheme val="minor"/>
      </rPr>
      <t>अन्‍य</t>
    </r>
  </si>
  <si>
    <r>
      <rPr>
        <sz val="11"/>
        <color theme="1"/>
        <rFont val="Calibri"/>
        <family val="2"/>
        <scheme val="minor"/>
      </rPr>
      <t>सहकारी उपाय</t>
    </r>
  </si>
  <si>
    <r>
      <rPr>
        <sz val="11"/>
        <color theme="1"/>
        <rFont val="Calibri"/>
        <family val="2"/>
        <scheme val="minor"/>
      </rPr>
      <t>क्षमता निर्माण</t>
    </r>
  </si>
  <si>
    <r>
      <rPr>
        <sz val="11"/>
        <color theme="1"/>
        <rFont val="Calibri"/>
        <family val="2"/>
        <scheme val="minor"/>
      </rPr>
      <t>अनुसंधान विकास एवं प्रदर्शन</t>
    </r>
  </si>
  <si>
    <r>
      <rPr>
        <sz val="11"/>
        <color theme="1"/>
        <rFont val="Calibri"/>
        <family val="2"/>
        <scheme val="minor"/>
      </rPr>
      <t>हरित प्रापण</t>
    </r>
  </si>
  <si>
    <r>
      <rPr>
        <sz val="11"/>
        <color theme="1"/>
        <rFont val="Calibri"/>
        <family val="2"/>
        <scheme val="minor"/>
      </rPr>
      <t>सूचना, शिक्षा एवं प्रकाशन</t>
    </r>
  </si>
  <si>
    <t xml:space="preserve">    Fisheries     मत्स्य पालन</t>
  </si>
  <si>
    <t xml:space="preserve">      Health        स्वास्थ्य</t>
  </si>
  <si>
    <t xml:space="preserve">   Forest &amp;                Biodiversity         वन और जैव विविधता</t>
  </si>
  <si>
    <t xml:space="preserve">     Urban Development &amp; Transport            शहरी विकास और परिवहन</t>
  </si>
  <si>
    <t xml:space="preserve">           Energy            ऊर्जा</t>
  </si>
  <si>
    <t xml:space="preserve">    Energy Conservation     ऊर्जा संरक्षण</t>
  </si>
  <si>
    <t xml:space="preserve">      Industry       उद्योग</t>
  </si>
  <si>
    <t xml:space="preserve">       Forestry       वानिकी</t>
  </si>
  <si>
    <t xml:space="preserve">     Transport      परिवहन</t>
  </si>
  <si>
    <t xml:space="preserve">     Agriculture      कृषि</t>
  </si>
  <si>
    <t xml:space="preserve">     Waste      अपशिष्ट</t>
  </si>
  <si>
    <t xml:space="preserve">             Total              कुल</t>
  </si>
  <si>
    <r>
      <rPr>
        <b/>
        <sz val="12"/>
        <color theme="1"/>
        <rFont val="Calibri"/>
        <family val="2"/>
      </rPr>
      <t>विवरण 6.07 : बहुपक्षीय पर्यावरण करार तथा अन्य वैश्विक पर्यावरणीय अभिसमय जिनका भारत ने समर्थन किया है</t>
    </r>
  </si>
  <si>
    <t>पारे पर मीनामता सम्मेलन</t>
  </si>
  <si>
    <t>Statement 6.08: Regulated Pollutants in India</t>
  </si>
  <si>
    <t xml:space="preserve">बेहतर पश्चिम एवं गाएक </t>
  </si>
  <si>
    <t>-अल्ट्रावाइलेट प्रतिदीप्ति</t>
  </si>
  <si>
    <t xml:space="preserve">संशोधित जैकब एवं होछेसर (सोडियम-अर्सेनाइट) </t>
  </si>
  <si>
    <t>- केमिलुमिनेंस</t>
  </si>
  <si>
    <t>- औसत प्रवाह दर 1.1 घनमीटर प्रति मिनट से कम नहीं</t>
  </si>
  <si>
    <t>- ग्रैविमेट्रिक</t>
  </si>
  <si>
    <t>- टीओईएम</t>
  </si>
  <si>
    <t>- बीटा क्षीणन</t>
  </si>
  <si>
    <t>- यूवी फोटोमेट्रिक</t>
  </si>
  <si>
    <t>- रासायनिक विधि</t>
  </si>
  <si>
    <t>-- ईपीएम 2000 या समतुल्‍य फिल्‍टर पेपर का प्रयोग करके नमूना लेने के बाद एएएस विधि</t>
  </si>
  <si>
    <t>- टेफलॉन फिल्‍टर का प्रयोग करके ED-XRF</t>
  </si>
  <si>
    <t>- गैर परिक्षेपी इंफ्रारेड (एनडीआईआर)  स्पैक्ट्रोस्कोपी</t>
  </si>
  <si>
    <t>इन्डोफीनॉल नील विधि</t>
  </si>
  <si>
    <t>- गैस क्रोमैटोग्रैफी आधारित सतत विश्लेषक</t>
  </si>
  <si>
    <t>- जीसी विश्लेषण के बाद अधिशोषण एवं विशोषण</t>
  </si>
  <si>
    <t>- एचपीएलसी/जीसी विश्लेषण के बाद विलायक निष्कर्षण</t>
  </si>
  <si>
    <t>- ईपीएम 2000 या समतुल्‍य फिल्‍टर पेपर पर नमूना लेने के बाद एएएस/आईसीपी विधि</t>
  </si>
  <si>
    <r>
      <t>Nitrogen Dioxide              नाइट्रोजन डाइऑक्साइड (NO</t>
    </r>
    <r>
      <rPr>
        <vertAlign val="subscript"/>
        <sz val="11"/>
        <color theme="1"/>
        <rFont val="Calibri"/>
        <family val="2"/>
        <scheme val="minor"/>
      </rPr>
      <t>2</t>
    </r>
    <r>
      <rPr>
        <sz val="11"/>
        <color theme="1"/>
        <rFont val="Calibri"/>
        <family val="2"/>
        <scheme val="minor"/>
      </rPr>
      <t>) , µg/m</t>
    </r>
    <r>
      <rPr>
        <vertAlign val="superscript"/>
        <sz val="11"/>
        <color theme="1"/>
        <rFont val="Calibri"/>
        <family val="2"/>
        <scheme val="minor"/>
      </rPr>
      <t>3</t>
    </r>
  </si>
  <si>
    <r>
      <t>Suspended Particulate Matter निलंबित कणिकीय पदार्थ(SPM), µg/m</t>
    </r>
    <r>
      <rPr>
        <vertAlign val="superscript"/>
        <sz val="11"/>
        <color theme="1"/>
        <rFont val="Calibri"/>
        <family val="2"/>
        <scheme val="minor"/>
      </rPr>
      <t>3</t>
    </r>
  </si>
  <si>
    <r>
      <t>-Average flow rate not less than 1.1 m</t>
    </r>
    <r>
      <rPr>
        <vertAlign val="superscript"/>
        <sz val="11"/>
        <color theme="1"/>
        <rFont val="Calibri"/>
        <family val="2"/>
        <scheme val="minor"/>
      </rPr>
      <t>3</t>
    </r>
    <r>
      <rPr>
        <sz val="11"/>
        <color theme="1"/>
        <rFont val="Calibri"/>
        <family val="2"/>
        <scheme val="minor"/>
      </rPr>
      <t>/minute</t>
    </r>
  </si>
  <si>
    <r>
      <t>Particulate matter (size less than 10 µm) or PM</t>
    </r>
    <r>
      <rPr>
        <vertAlign val="subscript"/>
        <sz val="11"/>
        <color theme="1"/>
        <rFont val="Calibri"/>
        <family val="2"/>
        <scheme val="minor"/>
      </rPr>
      <t>10</t>
    </r>
    <r>
      <rPr>
        <sz val="11"/>
        <color theme="1"/>
        <rFont val="Calibri"/>
        <family val="2"/>
        <scheme val="minor"/>
      </rPr>
      <t>, µg/m</t>
    </r>
    <r>
      <rPr>
        <vertAlign val="superscript"/>
        <sz val="11"/>
        <color theme="1"/>
        <rFont val="Calibri"/>
        <family val="2"/>
        <scheme val="minor"/>
      </rPr>
      <t>3</t>
    </r>
  </si>
  <si>
    <r>
      <t>Particulate matter (size less than 2.5 µm)  कणिकीय पदार्थ (जिनका प्रमाप 10 µm से कम नहीं है)or PM</t>
    </r>
    <r>
      <rPr>
        <vertAlign val="subscript"/>
        <sz val="11"/>
        <color theme="1"/>
        <rFont val="Calibri"/>
        <family val="2"/>
        <scheme val="minor"/>
      </rPr>
      <t>2.5</t>
    </r>
    <r>
      <rPr>
        <sz val="11"/>
        <color theme="1"/>
        <rFont val="Calibri"/>
        <family val="2"/>
        <scheme val="minor"/>
      </rPr>
      <t>, µg/m</t>
    </r>
    <r>
      <rPr>
        <vertAlign val="superscript"/>
        <sz val="11"/>
        <color theme="1"/>
        <rFont val="Calibri"/>
        <family val="2"/>
        <scheme val="minor"/>
      </rPr>
      <t>3</t>
    </r>
  </si>
  <si>
    <r>
      <t>Ozone ओजोन (O</t>
    </r>
    <r>
      <rPr>
        <vertAlign val="subscript"/>
        <sz val="11"/>
        <color theme="1"/>
        <rFont val="Calibri"/>
        <family val="2"/>
        <scheme val="minor"/>
      </rPr>
      <t>3</t>
    </r>
    <r>
      <rPr>
        <sz val="11"/>
        <color theme="1"/>
        <rFont val="Calibri"/>
        <family val="2"/>
        <scheme val="minor"/>
      </rPr>
      <t>) , µg/m</t>
    </r>
    <r>
      <rPr>
        <vertAlign val="superscript"/>
        <sz val="11"/>
        <color theme="1"/>
        <rFont val="Calibri"/>
        <family val="2"/>
        <scheme val="minor"/>
      </rPr>
      <t>3</t>
    </r>
  </si>
  <si>
    <r>
      <t>Lead सीसा  (Pb), µg/m</t>
    </r>
    <r>
      <rPr>
        <vertAlign val="superscript"/>
        <sz val="11"/>
        <color theme="1"/>
        <rFont val="Calibri"/>
        <family val="2"/>
        <scheme val="minor"/>
      </rPr>
      <t xml:space="preserve">3 </t>
    </r>
  </si>
  <si>
    <r>
      <t>Carbon Monoxide कार्बन मोनोऑक्साइड (CO), mg/m</t>
    </r>
    <r>
      <rPr>
        <vertAlign val="superscript"/>
        <sz val="11"/>
        <color theme="1"/>
        <rFont val="Calibri"/>
        <family val="2"/>
        <scheme val="minor"/>
      </rPr>
      <t>3</t>
    </r>
  </si>
  <si>
    <r>
      <t>Ammonia अमोनिया, µg/m</t>
    </r>
    <r>
      <rPr>
        <vertAlign val="superscript"/>
        <sz val="11"/>
        <color theme="1"/>
        <rFont val="Calibri"/>
        <family val="2"/>
        <scheme val="minor"/>
      </rPr>
      <t>3</t>
    </r>
  </si>
  <si>
    <r>
      <t>Benzene बेन्जीन (C</t>
    </r>
    <r>
      <rPr>
        <vertAlign val="subscript"/>
        <sz val="11"/>
        <color theme="1"/>
        <rFont val="Calibri"/>
        <family val="2"/>
        <scheme val="minor"/>
      </rPr>
      <t>6</t>
    </r>
    <r>
      <rPr>
        <sz val="11"/>
        <color theme="1"/>
        <rFont val="Calibri"/>
        <family val="2"/>
        <scheme val="minor"/>
      </rPr>
      <t>H</t>
    </r>
    <r>
      <rPr>
        <vertAlign val="subscript"/>
        <sz val="11"/>
        <color theme="1"/>
        <rFont val="Calibri"/>
        <family val="2"/>
        <scheme val="minor"/>
      </rPr>
      <t>6</t>
    </r>
    <r>
      <rPr>
        <sz val="11"/>
        <color theme="1"/>
        <rFont val="Calibri"/>
        <family val="2"/>
        <scheme val="minor"/>
      </rPr>
      <t>), µg/m</t>
    </r>
    <r>
      <rPr>
        <vertAlign val="superscript"/>
        <sz val="11"/>
        <color theme="1"/>
        <rFont val="Calibri"/>
        <family val="2"/>
        <scheme val="minor"/>
      </rPr>
      <t>3</t>
    </r>
  </si>
  <si>
    <r>
      <t>Benzo(a)Pyrene (BaP) - particulate phase only,      बेन्ज़ो (a) पाइरीन (BaP) - केवल कणिकीय चरण ng/m</t>
    </r>
    <r>
      <rPr>
        <vertAlign val="superscript"/>
        <sz val="11"/>
        <color theme="1"/>
        <rFont val="Calibri"/>
        <family val="2"/>
        <scheme val="minor"/>
      </rPr>
      <t>3</t>
    </r>
  </si>
  <si>
    <r>
      <t>Arsenic  आर्सेनिक(As), ng/m</t>
    </r>
    <r>
      <rPr>
        <vertAlign val="superscript"/>
        <sz val="11"/>
        <color theme="1"/>
        <rFont val="Calibri"/>
        <family val="2"/>
        <scheme val="minor"/>
      </rPr>
      <t>3</t>
    </r>
  </si>
  <si>
    <r>
      <t>Nickel(Ni) निकैल, ng/m</t>
    </r>
    <r>
      <rPr>
        <vertAlign val="superscript"/>
        <sz val="11"/>
        <color theme="1"/>
        <rFont val="Calibri"/>
        <family val="2"/>
        <scheme val="minor"/>
      </rPr>
      <t>3</t>
    </r>
  </si>
  <si>
    <t xml:space="preserve"> सोना</t>
  </si>
  <si>
    <t xml:space="preserve"> पाइराइट</t>
  </si>
  <si>
    <t xml:space="preserve">  आंध्र प्रदेश</t>
  </si>
  <si>
    <t xml:space="preserve">  कर्नाटक</t>
  </si>
  <si>
    <t xml:space="preserve">  केरल</t>
  </si>
  <si>
    <t xml:space="preserve">  तमिलनाडु</t>
  </si>
  <si>
    <t xml:space="preserve">  पुद्दुचेरी</t>
  </si>
  <si>
    <t xml:space="preserve">  कुल</t>
  </si>
  <si>
    <t xml:space="preserve">  छत्तीसगढ़</t>
  </si>
  <si>
    <t xml:space="preserve">  गोवा</t>
  </si>
  <si>
    <t xml:space="preserve">  गुजरात</t>
  </si>
  <si>
    <t xml:space="preserve">  मध्य प्रदेश</t>
  </si>
  <si>
    <t xml:space="preserve">  महाराष्ट्र</t>
  </si>
  <si>
    <t xml:space="preserve">  राजस्थान</t>
  </si>
  <si>
    <t xml:space="preserve">  दिल्ली</t>
  </si>
  <si>
    <t xml:space="preserve">  हरियाणा</t>
  </si>
  <si>
    <t xml:space="preserve">  हिमाचल प्रदेश</t>
  </si>
  <si>
    <t xml:space="preserve">  जम्मू एवं कश्मीर</t>
  </si>
  <si>
    <t xml:space="preserve">  पंजाब</t>
  </si>
  <si>
    <t xml:space="preserve">  उत्तर प्रदेश</t>
  </si>
  <si>
    <t xml:space="preserve">  उत्तराखंड</t>
  </si>
  <si>
    <t xml:space="preserve">  बिहार</t>
  </si>
  <si>
    <t xml:space="preserve">  झारखंड</t>
  </si>
  <si>
    <t xml:space="preserve">  ओडिशा</t>
  </si>
  <si>
    <t xml:space="preserve">  पश्चिम बंगाल</t>
  </si>
  <si>
    <t xml:space="preserve">  अरुणाचल प्रदेश</t>
  </si>
  <si>
    <t xml:space="preserve">  असम</t>
  </si>
  <si>
    <t xml:space="preserve">  मणिपुर</t>
  </si>
  <si>
    <t xml:space="preserve">  मेघालय</t>
  </si>
  <si>
    <t xml:space="preserve">  मिजोरम</t>
  </si>
  <si>
    <t xml:space="preserve">  नागालैंड</t>
  </si>
  <si>
    <t xml:space="preserve">  सिक्किम</t>
  </si>
  <si>
    <t xml:space="preserve">  त्रिपुरा</t>
  </si>
  <si>
    <t>राज्‍य का नाम</t>
  </si>
  <si>
    <t>दक्षिणांचल</t>
  </si>
  <si>
    <t>पश्चिमांचल</t>
  </si>
  <si>
    <t>उत्‍तरांचल</t>
  </si>
  <si>
    <t>पूर्वांचल</t>
  </si>
  <si>
    <t>पूर्वोत्तर क्षेत्र</t>
  </si>
  <si>
    <t xml:space="preserve">Statement 6.10: State-wise Status of Soil Health Card Scheme </t>
  </si>
  <si>
    <t xml:space="preserve">विवरण 6.10 : मृदा स्वास्थ्य कार्ड योजना की राज्यवार स्थिति </t>
  </si>
  <si>
    <t>एकत्रित नमूनों की संख्या</t>
  </si>
  <si>
    <t>जांच किए गए नमूनों की संख्या</t>
  </si>
  <si>
    <t xml:space="preserve">मुद्रित एसएचसी की संख्या </t>
  </si>
  <si>
    <t xml:space="preserve">  जम्‍मू एवं कश्‍मीर</t>
  </si>
  <si>
    <t xml:space="preserve">  तेलंगाना</t>
  </si>
  <si>
    <t xml:space="preserve">  दादरा एवं नगर हवेली</t>
  </si>
  <si>
    <t xml:space="preserve">  अंडमान एवं निकोबार द्वीपसमूह</t>
  </si>
  <si>
    <t xml:space="preserve">  चंडीगढ़</t>
  </si>
  <si>
    <t>राज्‍य/संघ राज्‍य क्षेत्र</t>
  </si>
  <si>
    <t xml:space="preserve"> गुजरात </t>
  </si>
  <si>
    <t xml:space="preserve"> केवीआईसी</t>
  </si>
  <si>
    <t>संघ राज्‍य क्षेत्र</t>
  </si>
  <si>
    <t>अनाज</t>
  </si>
  <si>
    <t>बाजरा</t>
  </si>
  <si>
    <t>चारा</t>
  </si>
  <si>
    <t>छद्म अनाज</t>
  </si>
  <si>
    <t>फलियां</t>
  </si>
  <si>
    <t>तिलहन</t>
  </si>
  <si>
    <t>फाइबर कोर</t>
  </si>
  <si>
    <t>वेज स्टेटमेंट्स</t>
  </si>
  <si>
    <t>फल एवं नट</t>
  </si>
  <si>
    <t>औषधीय, सगंध पादप एवं स्वापक</t>
  </si>
  <si>
    <t>सजावटी</t>
  </si>
  <si>
    <t>मसाले एवं बघार</t>
  </si>
  <si>
    <t>कृषि वानिकी</t>
  </si>
  <si>
    <t>प्रतिलिपि सुरक्षा प्रतिदर्श (मसूर, तूअर)</t>
  </si>
  <si>
    <t>परीक्षण सामग्री (गेहूँ, जौ)</t>
  </si>
  <si>
    <t xml:space="preserve">                 New accession            नया परिग्रहण</t>
  </si>
  <si>
    <t xml:space="preserve">              No. of Species        प्रजातियों की संख्या</t>
  </si>
  <si>
    <t xml:space="preserve">           Present status of total                 accessions   conserved         कुल संरक्षित परिग्रहण की वर्तमान स्थिति</t>
  </si>
  <si>
    <t xml:space="preserve">Accessions   परिग्रहण  </t>
  </si>
  <si>
    <t xml:space="preserve">     Species   प्रजातियां</t>
  </si>
  <si>
    <t xml:space="preserve">Statement 6.15:  Status of cryopreserved germplasm at national cryobank                                                                                        </t>
  </si>
  <si>
    <t>रिकैक्‍ट्रैंट और इंटरमीडिएट</t>
  </si>
  <si>
    <t>आर्थोडॉक्स</t>
  </si>
  <si>
    <t>प्रसुप्‍त कलियां</t>
  </si>
  <si>
    <t>परागकण</t>
  </si>
  <si>
    <t>जीनोमिक संसाधन</t>
  </si>
  <si>
    <t>Source: http://soilhealth.dac.gov.in, Ministry of Agriculture and Farmers Welfare,कृषि एवं किसान कल्‍याण मंत्रालय</t>
  </si>
  <si>
    <t>Trees
Survived     वृक्ष जो जिंदा हैं   ( Nos./संख्‍या)</t>
  </si>
  <si>
    <t xml:space="preserve">              Energy Parks (No.)            ऊर्जा पार्क (संख्या)</t>
  </si>
  <si>
    <t xml:space="preserve"> Statement 6.09:  State-wise  soil-testing facilities</t>
  </si>
  <si>
    <t>विवरण 6.09 :  मृदा परीक्षण की राज्यवार सुविधाएं</t>
  </si>
  <si>
    <t>No of Soil testing laboratories   
मृदा परीक्षण प्रयोगशालाओं की संख्या</t>
  </si>
  <si>
    <t>Total 
कुल</t>
  </si>
  <si>
    <t>Fert. Industry 
उर्वरक उद्योग</t>
  </si>
  <si>
    <t>State Govt.
राज्‍य सरकार</t>
  </si>
  <si>
    <t>Static 
स्थिर</t>
  </si>
  <si>
    <t>Mobile 
मोबाइल</t>
  </si>
  <si>
    <t>Total
कुल</t>
  </si>
  <si>
    <t>Annual Analyzing capacity in '000' 
वार्षिक विश्लेषण क्षमता ('000' में)</t>
  </si>
  <si>
    <t xml:space="preserve">Sample Analyzed  '000'  
नमूने जिनका विश्लेषण किया गया  ('000' में)              </t>
  </si>
  <si>
    <t>Capacity Utilization  क्षमता उपयोग ('000' में)</t>
  </si>
  <si>
    <t>Cycle/ चक्र- I (2015-16 &amp; 2016-17) 
as on 30.06.2018</t>
  </si>
  <si>
    <t xml:space="preserve">       Cycle/चक्र - II (2017-19)  
as on 05.03.2019</t>
  </si>
  <si>
    <t>District Level* 
जिला स्तर*</t>
  </si>
  <si>
    <t>State Level 
राज्य स्तर</t>
  </si>
  <si>
    <t>Renewable Energy Clubs        
नवीकरणीय ऊर्जा क्लब (संख्या/No.)*</t>
  </si>
  <si>
    <r>
      <t xml:space="preserve">                   * :  (upto 31</t>
    </r>
    <r>
      <rPr>
        <vertAlign val="superscript"/>
        <sz val="11"/>
        <color theme="1"/>
        <rFont val="Calibri"/>
        <family val="2"/>
        <scheme val="minor"/>
      </rPr>
      <t xml:space="preserve">st </t>
    </r>
    <r>
      <rPr>
        <sz val="11"/>
        <color theme="1"/>
        <rFont val="Calibri"/>
        <family val="2"/>
        <scheme val="minor"/>
      </rPr>
      <t>Decembe / दिसंबर, 2017 तक)</t>
    </r>
  </si>
  <si>
    <t>राज्‍य/संघ राज्‍य क्षेत्र का नाम</t>
  </si>
  <si>
    <t>क्र.
सं.</t>
  </si>
  <si>
    <t>अप्रैल 2013 से मार्च 2014</t>
  </si>
  <si>
    <t>अप्रैल 2014 से मार्च 2015</t>
  </si>
  <si>
    <t>अप्रैल 2015 से मार्च 2016</t>
  </si>
  <si>
    <t>अप्रैल 2016 से मार्च 2017</t>
  </si>
  <si>
    <r>
      <t>अप्रैल 2017 से मार्च 2018</t>
    </r>
    <r>
      <rPr>
        <sz val="11"/>
        <color theme="1"/>
        <rFont val="Calibri"/>
        <family val="2"/>
        <scheme val="minor"/>
      </rPr>
      <t/>
    </r>
  </si>
  <si>
    <t xml:space="preserve">  अंडमान एवं निकोबार दीप समूह</t>
  </si>
  <si>
    <t>Source: India's  Biennial Update Report to the United Nations Framework Convention on Climate Change, Ministry of Environment, Forest and Climate Change-2015 &amp;  2018</t>
  </si>
  <si>
    <t>Source:India's Biennial Update Report to the United Nations Framework Convention on Climate Change, Ministry of Environment, Forest and Climate Change- 2015 &amp; 2018</t>
  </si>
  <si>
    <t xml:space="preserve">जीव-जंतुओं एवं वनस्‍पतियों की संकटग्रस्‍त प्रजातियों में अंतर्राष्‍ट्रीय व्‍यापार पर अभिसमय </t>
  </si>
  <si>
    <t xml:space="preserve">वन्‍य जीव निगरानी नेटवर्क </t>
  </si>
  <si>
    <t>वन्‍य जीव दुर्व्‍यापार के विरुद्ध गठबंधन</t>
  </si>
  <si>
    <t xml:space="preserve">जैव विविधता पर अभिसमय </t>
  </si>
  <si>
    <t xml:space="preserve">संयुक्‍त राष्‍ट्र वन फोरम </t>
  </si>
  <si>
    <t>दलदली भूमि पर अभिसमय (जो रम्‍सार अभिसमय के नाम से विख्‍यात है)</t>
  </si>
  <si>
    <t xml:space="preserve">विश्‍व विरासत अभिसमय </t>
  </si>
  <si>
    <t xml:space="preserve">अंतर्राष्‍ट्रीय पादप संरक्षण अभिसमय </t>
  </si>
  <si>
    <t xml:space="preserve">अंतर्राष्‍ट्रीय ह्वेल आखेट आयोग </t>
  </si>
  <si>
    <t xml:space="preserve">अंतर्राष्‍ट्रीय प्रकृति एवं प्राकृतिक संसाधन संरक्षण संघ </t>
  </si>
  <si>
    <t xml:space="preserve">वैश्विक चीता मंच </t>
  </si>
  <si>
    <t xml:space="preserve">अंतर्राष्‍ट्रीय रासायनिक प्रबंधन के प्रति रणनीतिक दृष्टिकोण </t>
  </si>
  <si>
    <t>दीर्घस्थायी जैविक प्रदूषकों पर स्‍टॉकहोम अभिसमय</t>
  </si>
  <si>
    <t xml:space="preserve">जलवायु परिवर्तन पर संयुक्‍त राष्‍ट्र रूपरेखा अभिसमय </t>
  </si>
  <si>
    <t xml:space="preserve">मरुस्‍थलीकरण से निपटने के लिए संयुक्‍त राष्‍ट्र अभिसमय </t>
  </si>
  <si>
    <t>मॉन्ट्रियल प्रोटोकॉल (ओजोन ह्रासन पदार्थ पर)</t>
  </si>
  <si>
    <t>p</t>
  </si>
  <si>
    <r>
      <t>Sulphur Dioxide             
सल्फर डाइऑक्साइड(SO</t>
    </r>
    <r>
      <rPr>
        <vertAlign val="subscript"/>
        <sz val="11"/>
        <color theme="1"/>
        <rFont val="Calibri"/>
        <family val="2"/>
        <scheme val="minor"/>
      </rPr>
      <t>2</t>
    </r>
    <r>
      <rPr>
        <sz val="11"/>
        <color theme="1"/>
        <rFont val="Calibri"/>
        <family val="2"/>
        <scheme val="minor"/>
      </rPr>
      <t>), µg/m</t>
    </r>
    <r>
      <rPr>
        <vertAlign val="superscript"/>
        <sz val="11"/>
        <color theme="1"/>
        <rFont val="Calibri"/>
        <family val="2"/>
        <scheme val="minor"/>
      </rPr>
      <t>3</t>
    </r>
  </si>
  <si>
    <t>Convention on the Conservation of Migratory Species  of Wild Animals (also known as Bonn convention )</t>
  </si>
  <si>
    <t>वन्‍य पशुओं की प्रवासी प्रजातियों के संरक्षण पर अभिसमय 
(बॉन सम्मेलन के रूप में भी जाना जाता है))</t>
  </si>
  <si>
    <t>International Tropical Timber Agreement (ITTA)</t>
  </si>
  <si>
    <t>अंतर्राष्‍ट्रीय उष्णकटिबंधीय टिंबर समझौता</t>
  </si>
  <si>
    <t>Rotterdam Convention (on Prio Informed Consent (PIC) for certain Hazardous Chemical and Pesticides in International Trade)</t>
  </si>
  <si>
    <t>रोटरडम अभिसमय (अंतर्राष्‍ट्रीय व्‍यापार में कतिपय घातक रसायनों एवं कीटनाशकों के लिए पूर्व सूचित सहमति पर)</t>
  </si>
  <si>
    <t>United Nations Framework Convention on Climate Change (UNFCCC)</t>
  </si>
  <si>
    <t>Andaman  And Nicobar Islands</t>
  </si>
  <si>
    <t>Andaman And Nicobar Islands</t>
  </si>
  <si>
    <t xml:space="preserve">  फल एवं नट</t>
  </si>
  <si>
    <t xml:space="preserve">  मसाले एवं बघार</t>
  </si>
  <si>
    <t xml:space="preserve">  बागान फसलें</t>
  </si>
  <si>
    <t xml:space="preserve">  कृषि वानिकी एवं वानिकी की प्रजातियां</t>
  </si>
  <si>
    <t xml:space="preserve">  औद्योगिक फसलें</t>
  </si>
  <si>
    <t xml:space="preserve">  औषधीय एवं सुगंधित पादप</t>
  </si>
  <si>
    <t xml:space="preserve">  अनाज</t>
  </si>
  <si>
    <t xml:space="preserve">  मिलेट एवं चारा</t>
  </si>
  <si>
    <t xml:space="preserve">  छद्म अनाज</t>
  </si>
  <si>
    <t xml:space="preserve">  धान्‍य छीमी</t>
  </si>
  <si>
    <t xml:space="preserve">  तिलहन</t>
  </si>
  <si>
    <t xml:space="preserve">  फाइबर </t>
  </si>
  <si>
    <t xml:space="preserve">  सब्जियां</t>
  </si>
  <si>
    <t xml:space="preserve">  स्‍वापक एवं रंजक</t>
  </si>
  <si>
    <t xml:space="preserve">  विविध</t>
  </si>
  <si>
    <t xml:space="preserve">  वन्‍य कुटुम्बी*</t>
  </si>
  <si>
    <t xml:space="preserve">  दुर्लभ एवं संकटग्रस्‍त पौधे</t>
  </si>
  <si>
    <t xml:space="preserve">  किस्‍में*</t>
  </si>
  <si>
    <t xml:space="preserve">  श्रेष्‍ठ*</t>
  </si>
  <si>
    <t xml:space="preserve">  पंजीकृत जर्मप्‍लाज्‍म</t>
  </si>
  <si>
    <t xml:space="preserve">  प्रजातियों की संख्‍या</t>
  </si>
  <si>
    <t>Hazardous   Material
खतरनाक सामग्रियां</t>
  </si>
  <si>
    <t>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</si>
</sst>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Red]0.00"/>
    <numFmt numFmtId="165" formatCode="0.0"/>
  </numFmts>
  <fonts count="31" x14ac:knownFonts="1">
    <font>
      <sz val="11"/>
      <color theme="1"/>
      <name val="Calibri"/>
      <family val="2"/>
      <scheme val="minor"/>
    </font>
    <font>
      <b/>
      <sz val="11"/>
      <color theme="1"/>
      <name val="Calibri"/>
      <family val="2"/>
      <scheme val="minor"/>
    </font>
    <font>
      <i/>
      <sz val="11"/>
      <color theme="1"/>
      <name val="Calibri"/>
      <family val="2"/>
      <scheme val="minor"/>
    </font>
    <font>
      <sz val="10"/>
      <name val="Arial"/>
      <family val="2"/>
    </font>
    <font>
      <sz val="11"/>
      <color theme="1"/>
      <name val="Calibri"/>
      <family val="2"/>
      <scheme val="minor"/>
    </font>
    <font>
      <b/>
      <sz val="12"/>
      <color theme="1"/>
      <name val="Calibri"/>
      <family val="2"/>
      <scheme val="minor"/>
    </font>
    <font>
      <u/>
      <sz val="11"/>
      <color theme="10"/>
      <name val="Calibri"/>
      <family val="2"/>
      <scheme val="minor"/>
    </font>
    <font>
      <b/>
      <sz val="11"/>
      <name val="Calibri"/>
      <family val="2"/>
      <scheme val="minor"/>
    </font>
    <font>
      <sz val="11"/>
      <name val="Calibri"/>
      <family val="2"/>
      <scheme val="minor"/>
    </font>
    <font>
      <sz val="10"/>
      <color theme="1"/>
      <name val="Calibri"/>
      <family val="2"/>
      <scheme val="minor"/>
    </font>
    <font>
      <sz val="10"/>
      <name val="Calibri"/>
      <family val="2"/>
      <scheme val="minor"/>
    </font>
    <font>
      <b/>
      <sz val="12"/>
      <name val="Calibri"/>
      <family val="2"/>
      <scheme val="minor"/>
    </font>
    <font>
      <b/>
      <sz val="10"/>
      <name val="Calibri"/>
      <family val="2"/>
      <scheme val="minor"/>
    </font>
    <font>
      <vertAlign val="superscript"/>
      <sz val="10"/>
      <color theme="1"/>
      <name val="Calibri"/>
      <family val="2"/>
      <scheme val="minor"/>
    </font>
    <font>
      <vertAlign val="superscript"/>
      <sz val="10"/>
      <name val="Calibri"/>
      <family val="2"/>
      <scheme val="minor"/>
    </font>
    <font>
      <b/>
      <sz val="13"/>
      <color theme="1"/>
      <name val="Calibri"/>
      <family val="2"/>
      <scheme val="minor"/>
    </font>
    <font>
      <sz val="12"/>
      <color theme="1"/>
      <name val="Calibri"/>
      <family val="2"/>
      <scheme val="minor"/>
    </font>
    <font>
      <sz val="12"/>
      <name val="Calibri"/>
      <family val="2"/>
      <scheme val="minor"/>
    </font>
    <font>
      <sz val="13"/>
      <color theme="1"/>
      <name val="Calibri"/>
      <family val="2"/>
      <scheme val="minor"/>
    </font>
    <font>
      <b/>
      <sz val="11"/>
      <name val="Calibri"/>
      <family val="2"/>
    </font>
    <font>
      <sz val="11"/>
      <name val="Calibri"/>
      <family val="2"/>
    </font>
    <font>
      <sz val="10"/>
      <name val="Calibri"/>
      <family val="2"/>
    </font>
    <font>
      <b/>
      <sz val="11"/>
      <color theme="1"/>
      <name val="Calibri"/>
      <family val="2"/>
    </font>
    <font>
      <sz val="11"/>
      <color theme="1"/>
      <name val="Calibri"/>
      <family val="2"/>
    </font>
    <font>
      <i/>
      <sz val="11"/>
      <color theme="1"/>
      <name val="Calibri"/>
      <family val="2"/>
    </font>
    <font>
      <b/>
      <sz val="10"/>
      <color theme="1"/>
      <name val="Calibri"/>
      <family val="2"/>
      <scheme val="minor"/>
    </font>
    <font>
      <b/>
      <vertAlign val="superscript"/>
      <sz val="10"/>
      <name val="Calibri"/>
      <family val="2"/>
      <scheme val="minor"/>
    </font>
    <font>
      <b/>
      <sz val="12"/>
      <color theme="1"/>
      <name val="Calibri"/>
      <family val="2"/>
    </font>
    <font>
      <vertAlign val="subscript"/>
      <sz val="11"/>
      <color theme="1"/>
      <name val="Calibri"/>
      <family val="2"/>
      <scheme val="minor"/>
    </font>
    <font>
      <vertAlign val="superscript"/>
      <sz val="11"/>
      <color theme="1"/>
      <name val="Calibri"/>
      <family val="2"/>
      <scheme val="minor"/>
    </font>
    <font>
      <sz val="11"/>
      <color rgb="FF000000"/>
      <name val="Calibri"/>
      <family val="2"/>
      <scheme val="minor"/>
    </font>
  </fonts>
  <fills count="3">
    <fill>
      <patternFill patternType="none"/>
    </fill>
    <fill>
      <patternFill patternType="gray125"/>
    </fill>
    <fill>
      <patternFill patternType="solid">
        <fgColor theme="9"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s>
  <cellStyleXfs count="9">
    <xf numFmtId="0" fontId="0" fillId="0" borderId="0"/>
    <xf numFmtId="0" fontId="3" fillId="0" borderId="0"/>
    <xf numFmtId="0" fontId="6" fillId="0" borderId="0" applyNumberFormat="0" applyFill="0" applyBorder="0" applyAlignment="0" applyProtection="0"/>
    <xf numFmtId="0" fontId="3" fillId="0" borderId="0"/>
    <xf numFmtId="0" fontId="4" fillId="0" borderId="0"/>
    <xf numFmtId="0" fontId="3" fillId="0" borderId="0"/>
    <xf numFmtId="0" fontId="3" fillId="0" borderId="0"/>
    <xf numFmtId="0" fontId="3" fillId="0" borderId="0"/>
    <xf numFmtId="0" fontId="3" fillId="0" borderId="0"/>
  </cellStyleXfs>
  <cellXfs count="425">
    <xf numFmtId="0" fontId="0" fillId="0" borderId="0" xfId="0"/>
    <xf numFmtId="0" fontId="0" fillId="0" borderId="1" xfId="0" applyBorder="1"/>
    <xf numFmtId="0" fontId="0" fillId="0" borderId="1" xfId="0" applyBorder="1" applyAlignment="1">
      <alignment horizontal="center"/>
    </xf>
    <xf numFmtId="0" fontId="1" fillId="0" borderId="1" xfId="0" applyFont="1" applyBorder="1" applyAlignment="1">
      <alignment horizontal="center" vertical="center"/>
    </xf>
    <xf numFmtId="0" fontId="1" fillId="0" borderId="4" xfId="0" applyFont="1" applyBorder="1" applyAlignment="1">
      <alignment horizontal="center" vertical="center"/>
    </xf>
    <xf numFmtId="0" fontId="1" fillId="0" borderId="0" xfId="0" applyFont="1"/>
    <xf numFmtId="0" fontId="0" fillId="0" borderId="1" xfId="0" applyBorder="1" applyAlignment="1">
      <alignment horizontal="right"/>
    </xf>
    <xf numFmtId="0" fontId="0" fillId="0" borderId="1" xfId="0" applyFill="1" applyBorder="1" applyAlignment="1">
      <alignment horizontal="right"/>
    </xf>
    <xf numFmtId="0" fontId="1" fillId="0" borderId="0" xfId="0" applyFont="1" applyAlignment="1">
      <alignment vertical="center"/>
    </xf>
    <xf numFmtId="0" fontId="0" fillId="0" borderId="12" xfId="0" applyFill="1" applyBorder="1" applyAlignment="1">
      <alignment horizontal="right"/>
    </xf>
    <xf numFmtId="0" fontId="0" fillId="2" borderId="0" xfId="0" applyFill="1"/>
    <xf numFmtId="0" fontId="5" fillId="2" borderId="0" xfId="0" applyFont="1" applyFill="1" applyBorder="1" applyAlignment="1">
      <alignment horizontal="center" vertical="center"/>
    </xf>
    <xf numFmtId="0" fontId="5" fillId="2" borderId="0" xfId="0" applyFont="1" applyFill="1" applyBorder="1" applyAlignment="1">
      <alignment vertical="center"/>
    </xf>
    <xf numFmtId="0" fontId="1" fillId="2" borderId="0" xfId="0" applyFont="1" applyFill="1" applyAlignment="1">
      <alignment vertical="center"/>
    </xf>
    <xf numFmtId="0" fontId="1" fillId="2" borderId="0" xfId="0" applyFont="1" applyFill="1"/>
    <xf numFmtId="0" fontId="1" fillId="2" borderId="4" xfId="0" applyFont="1" applyFill="1" applyBorder="1" applyAlignment="1">
      <alignment horizontal="center" vertical="center"/>
    </xf>
    <xf numFmtId="0" fontId="16" fillId="2" borderId="0" xfId="0" applyFont="1" applyFill="1" applyBorder="1" applyAlignment="1">
      <alignment horizontal="center"/>
    </xf>
    <xf numFmtId="0" fontId="16" fillId="2" borderId="0" xfId="0" applyFont="1" applyFill="1" applyBorder="1"/>
    <xf numFmtId="0" fontId="16" fillId="2" borderId="0" xfId="0" applyFont="1" applyFill="1" applyBorder="1" applyAlignment="1">
      <alignment horizontal="right"/>
    </xf>
    <xf numFmtId="0" fontId="16" fillId="2" borderId="0" xfId="0" applyFont="1" applyFill="1" applyBorder="1" applyAlignment="1">
      <alignment horizontal="left"/>
    </xf>
    <xf numFmtId="0" fontId="0" fillId="2" borderId="0" xfId="0" applyFill="1" applyBorder="1"/>
    <xf numFmtId="0" fontId="0" fillId="2" borderId="3" xfId="0" applyFill="1" applyBorder="1" applyAlignment="1">
      <alignment horizontal="left"/>
    </xf>
    <xf numFmtId="0" fontId="1" fillId="2" borderId="3" xfId="0" applyFont="1" applyFill="1" applyBorder="1" applyAlignment="1">
      <alignment horizontal="center"/>
    </xf>
    <xf numFmtId="0" fontId="1" fillId="2" borderId="0" xfId="0" applyFont="1" applyFill="1" applyBorder="1"/>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0" fillId="2" borderId="1" xfId="0" applyFont="1" applyFill="1" applyBorder="1" applyAlignment="1">
      <alignment horizontal="center" vertical="center"/>
    </xf>
    <xf numFmtId="0" fontId="0" fillId="2" borderId="1" xfId="0" applyFont="1" applyFill="1" applyBorder="1" applyAlignment="1">
      <alignment vertical="center"/>
    </xf>
    <xf numFmtId="2" fontId="0" fillId="2" borderId="1" xfId="0" applyNumberFormat="1" applyFont="1" applyFill="1" applyBorder="1" applyAlignment="1">
      <alignment horizontal="right" vertical="center"/>
    </xf>
    <xf numFmtId="0" fontId="0" fillId="2" borderId="2" xfId="0" applyFill="1" applyBorder="1"/>
    <xf numFmtId="0" fontId="0" fillId="2" borderId="3" xfId="0" applyFill="1" applyBorder="1"/>
    <xf numFmtId="0" fontId="0" fillId="2" borderId="8" xfId="0" applyFill="1" applyBorder="1"/>
    <xf numFmtId="0" fontId="5" fillId="2" borderId="0" xfId="0" applyFont="1" applyFill="1"/>
    <xf numFmtId="0" fontId="0" fillId="2" borderId="0" xfId="0" applyFill="1" applyAlignment="1">
      <alignment vertical="center"/>
    </xf>
    <xf numFmtId="0" fontId="0" fillId="2" borderId="4" xfId="0" applyFont="1" applyFill="1" applyBorder="1" applyAlignment="1">
      <alignment vertical="center"/>
    </xf>
    <xf numFmtId="0" fontId="1" fillId="2" borderId="13" xfId="0" applyFont="1" applyFill="1" applyBorder="1" applyAlignment="1">
      <alignment horizontal="center" vertical="center"/>
    </xf>
    <xf numFmtId="0" fontId="1" fillId="2" borderId="8" xfId="0" applyFont="1" applyFill="1" applyBorder="1" applyAlignment="1">
      <alignment horizontal="center" vertical="center"/>
    </xf>
    <xf numFmtId="0" fontId="4" fillId="2" borderId="0" xfId="1" applyFont="1" applyFill="1" applyAlignment="1">
      <alignment vertical="center" wrapText="1"/>
    </xf>
    <xf numFmtId="0" fontId="25" fillId="2" borderId="3" xfId="1" applyFont="1" applyFill="1" applyBorder="1" applyAlignment="1">
      <alignment horizontal="right" vertical="center"/>
    </xf>
    <xf numFmtId="0" fontId="1" fillId="2" borderId="1" xfId="0" applyFont="1" applyFill="1" applyBorder="1"/>
    <xf numFmtId="0" fontId="8" fillId="2" borderId="1" xfId="0" applyFont="1" applyFill="1" applyBorder="1" applyAlignment="1">
      <alignment vertical="center" wrapText="1"/>
    </xf>
    <xf numFmtId="0" fontId="7" fillId="2" borderId="1" xfId="0" applyFont="1" applyFill="1" applyBorder="1" applyAlignment="1">
      <alignment vertical="center" wrapText="1"/>
    </xf>
    <xf numFmtId="0" fontId="0" fillId="2" borderId="0" xfId="0" applyFill="1" applyAlignment="1">
      <alignment wrapText="1"/>
    </xf>
    <xf numFmtId="0" fontId="1" fillId="2" borderId="1" xfId="0" applyFont="1" applyFill="1" applyBorder="1" applyAlignment="1">
      <alignment vertical="center"/>
    </xf>
    <xf numFmtId="0" fontId="1" fillId="2" borderId="1" xfId="0" applyFont="1" applyFill="1" applyBorder="1" applyAlignment="1">
      <alignment horizontal="left" vertical="center"/>
    </xf>
    <xf numFmtId="0" fontId="4" fillId="2" borderId="0" xfId="0" applyFont="1" applyFill="1" applyAlignment="1">
      <alignment vertical="center"/>
    </xf>
    <xf numFmtId="0" fontId="7" fillId="2" borderId="0" xfId="7" applyFont="1" applyFill="1" applyBorder="1" applyAlignment="1">
      <alignment horizontal="center" vertical="top" wrapText="1"/>
    </xf>
    <xf numFmtId="0" fontId="0" fillId="2" borderId="0" xfId="0" applyFont="1" applyFill="1" applyAlignment="1">
      <alignment vertical="center"/>
    </xf>
    <xf numFmtId="0" fontId="7" fillId="2" borderId="4" xfId="7" applyFont="1" applyFill="1" applyBorder="1" applyAlignment="1">
      <alignment horizontal="center" vertical="center"/>
    </xf>
    <xf numFmtId="0" fontId="7" fillId="2" borderId="1" xfId="7" applyFont="1" applyFill="1" applyBorder="1" applyAlignment="1">
      <alignment horizontal="center" vertical="center"/>
    </xf>
    <xf numFmtId="0" fontId="7" fillId="2" borderId="10" xfId="7" applyFont="1" applyFill="1" applyBorder="1" applyAlignment="1">
      <alignment horizontal="center" vertical="center"/>
    </xf>
    <xf numFmtId="0" fontId="1" fillId="2" borderId="1" xfId="0" applyFont="1" applyFill="1" applyBorder="1" applyAlignment="1">
      <alignment horizontal="right" vertical="center"/>
    </xf>
    <xf numFmtId="0" fontId="1" fillId="2" borderId="10" xfId="0" applyFont="1" applyFill="1" applyBorder="1" applyAlignment="1">
      <alignment horizontal="right" vertical="center"/>
    </xf>
    <xf numFmtId="0" fontId="4" fillId="2" borderId="1" xfId="0" applyFont="1" applyFill="1" applyBorder="1" applyAlignment="1">
      <alignment horizontal="right" vertical="center"/>
    </xf>
    <xf numFmtId="0" fontId="4" fillId="2" borderId="0" xfId="0" applyFont="1" applyFill="1"/>
    <xf numFmtId="0" fontId="8" fillId="2" borderId="1" xfId="7" applyNumberFormat="1" applyFont="1" applyFill="1" applyBorder="1" applyAlignment="1" applyProtection="1">
      <alignment vertical="center" wrapText="1"/>
    </xf>
    <xf numFmtId="0" fontId="8" fillId="2" borderId="1" xfId="7" applyNumberFormat="1" applyFont="1" applyFill="1" applyBorder="1" applyAlignment="1" applyProtection="1">
      <alignment horizontal="right" vertical="center" wrapText="1"/>
    </xf>
    <xf numFmtId="0" fontId="8" fillId="2" borderId="1" xfId="7" applyFont="1" applyFill="1" applyBorder="1" applyAlignment="1">
      <alignment horizontal="right" vertical="center" wrapText="1"/>
    </xf>
    <xf numFmtId="0" fontId="8" fillId="2" borderId="10" xfId="7" applyFont="1" applyFill="1" applyBorder="1" applyAlignment="1">
      <alignment horizontal="right" vertical="center" wrapText="1"/>
    </xf>
    <xf numFmtId="0" fontId="4" fillId="2" borderId="1" xfId="0" applyFont="1" applyFill="1" applyBorder="1" applyAlignment="1">
      <alignment horizontal="right" vertical="center" wrapText="1"/>
    </xf>
    <xf numFmtId="0" fontId="1" fillId="2" borderId="1" xfId="0" applyFont="1" applyFill="1" applyBorder="1" applyAlignment="1">
      <alignment horizontal="right" vertical="center" wrapText="1"/>
    </xf>
    <xf numFmtId="0" fontId="1" fillId="2" borderId="10" xfId="0" applyFont="1" applyFill="1" applyBorder="1" applyAlignment="1">
      <alignment horizontal="right" vertical="center" wrapText="1"/>
    </xf>
    <xf numFmtId="0" fontId="7" fillId="2" borderId="1" xfId="7" applyNumberFormat="1" applyFont="1" applyFill="1" applyBorder="1" applyAlignment="1" applyProtection="1">
      <alignment vertical="center" wrapText="1"/>
    </xf>
    <xf numFmtId="0" fontId="8" fillId="2" borderId="10" xfId="7" applyNumberFormat="1" applyFont="1" applyFill="1" applyBorder="1" applyAlignment="1" applyProtection="1">
      <alignment horizontal="right" vertical="center" wrapText="1"/>
    </xf>
    <xf numFmtId="0" fontId="8" fillId="2" borderId="1" xfId="7" applyFont="1" applyFill="1" applyBorder="1" applyAlignment="1">
      <alignment horizontal="left" vertical="center" wrapText="1"/>
    </xf>
    <xf numFmtId="0" fontId="8" fillId="2" borderId="5" xfId="7" applyFont="1" applyFill="1" applyBorder="1"/>
    <xf numFmtId="0" fontId="10" fillId="2" borderId="5" xfId="7" applyFont="1" applyFill="1" applyBorder="1"/>
    <xf numFmtId="0" fontId="4" fillId="2" borderId="5" xfId="0" applyFont="1" applyFill="1" applyBorder="1"/>
    <xf numFmtId="0" fontId="0" fillId="2" borderId="0" xfId="0" applyFont="1" applyFill="1"/>
    <xf numFmtId="0" fontId="20" fillId="2" borderId="0" xfId="7" applyFont="1" applyFill="1" applyBorder="1" applyAlignment="1">
      <alignment vertical="center"/>
    </xf>
    <xf numFmtId="0" fontId="8" fillId="2" borderId="0" xfId="7" applyFont="1" applyFill="1" applyBorder="1"/>
    <xf numFmtId="0" fontId="10" fillId="2" borderId="0" xfId="7" applyFont="1" applyFill="1" applyBorder="1"/>
    <xf numFmtId="0" fontId="4" fillId="2" borderId="0" xfId="0" applyFont="1" applyFill="1" applyBorder="1"/>
    <xf numFmtId="0" fontId="0" fillId="2" borderId="0" xfId="0" applyFont="1" applyFill="1" applyAlignment="1">
      <alignment horizontal="right"/>
    </xf>
    <xf numFmtId="0" fontId="7" fillId="2" borderId="0" xfId="6" applyFont="1" applyFill="1" applyBorder="1" applyAlignment="1">
      <alignment horizontal="center" vertical="center"/>
    </xf>
    <xf numFmtId="0" fontId="4" fillId="2" borderId="7" xfId="0" applyFont="1" applyFill="1" applyBorder="1"/>
    <xf numFmtId="0" fontId="7" fillId="2" borderId="1" xfId="6" applyFont="1" applyFill="1" applyBorder="1" applyAlignment="1">
      <alignment horizontal="center" vertical="center" textRotation="90" wrapText="1"/>
    </xf>
    <xf numFmtId="0" fontId="8" fillId="2" borderId="1" xfId="6" applyFont="1" applyFill="1" applyBorder="1" applyAlignment="1">
      <alignment vertical="center" wrapText="1"/>
    </xf>
    <xf numFmtId="0" fontId="17" fillId="2" borderId="1" xfId="6" applyFont="1" applyFill="1" applyBorder="1" applyAlignment="1">
      <alignment horizontal="right" vertical="center"/>
    </xf>
    <xf numFmtId="3" fontId="17" fillId="2" borderId="1" xfId="6" applyNumberFormat="1" applyFont="1" applyFill="1" applyBorder="1" applyAlignment="1">
      <alignment horizontal="right" vertical="center"/>
    </xf>
    <xf numFmtId="16" fontId="17" fillId="2" borderId="1" xfId="6" applyNumberFormat="1" applyFont="1" applyFill="1" applyBorder="1" applyAlignment="1">
      <alignment horizontal="right" vertical="center"/>
    </xf>
    <xf numFmtId="0" fontId="17" fillId="2" borderId="14" xfId="6" applyFont="1" applyFill="1" applyBorder="1" applyAlignment="1">
      <alignment horizontal="right" vertical="center"/>
    </xf>
    <xf numFmtId="0" fontId="7" fillId="2" borderId="1" xfId="6" applyFont="1" applyFill="1" applyBorder="1" applyAlignment="1">
      <alignment vertical="center"/>
    </xf>
    <xf numFmtId="0" fontId="11" fillId="2" borderId="1" xfId="6" applyFont="1" applyFill="1" applyBorder="1" applyAlignment="1">
      <alignment horizontal="right" vertical="center"/>
    </xf>
    <xf numFmtId="0" fontId="10" fillId="2" borderId="0" xfId="6" applyFont="1" applyFill="1" applyBorder="1"/>
    <xf numFmtId="0" fontId="10" fillId="2" borderId="0" xfId="6" applyFont="1" applyFill="1"/>
    <xf numFmtId="0" fontId="21" fillId="2" borderId="0" xfId="6" applyFont="1" applyFill="1" applyBorder="1"/>
    <xf numFmtId="0" fontId="9" fillId="2" borderId="0" xfId="0" applyFont="1" applyFill="1" applyAlignment="1"/>
    <xf numFmtId="0" fontId="4" fillId="2" borderId="0" xfId="0" applyFont="1" applyFill="1" applyAlignment="1">
      <alignment horizontal="center" vertical="center"/>
    </xf>
    <xf numFmtId="0" fontId="7" fillId="2" borderId="13" xfId="5" applyFont="1" applyFill="1" applyBorder="1" applyAlignment="1">
      <alignment horizontal="center" vertical="center"/>
    </xf>
    <xf numFmtId="0" fontId="7" fillId="2" borderId="2" xfId="5" applyFont="1" applyFill="1" applyBorder="1" applyAlignment="1">
      <alignment horizontal="center" vertical="center"/>
    </xf>
    <xf numFmtId="0" fontId="7" fillId="2" borderId="13" xfId="5" applyFont="1" applyFill="1" applyBorder="1" applyAlignment="1">
      <alignment horizontal="center" vertical="center" wrapText="1"/>
    </xf>
    <xf numFmtId="0" fontId="7" fillId="2" borderId="1" xfId="5" applyFont="1" applyFill="1" applyBorder="1" applyAlignment="1">
      <alignment horizontal="center" vertical="center" wrapText="1"/>
    </xf>
    <xf numFmtId="0" fontId="7" fillId="2" borderId="13" xfId="5" applyFont="1" applyFill="1" applyBorder="1" applyAlignment="1">
      <alignment horizontal="center" vertical="top"/>
    </xf>
    <xf numFmtId="0" fontId="8" fillId="2" borderId="1" xfId="5" applyFont="1" applyFill="1" applyBorder="1" applyAlignment="1">
      <alignment wrapText="1"/>
    </xf>
    <xf numFmtId="0" fontId="8" fillId="2" borderId="1" xfId="5" applyFont="1" applyFill="1" applyBorder="1"/>
    <xf numFmtId="0" fontId="4" fillId="2" borderId="1" xfId="0" applyFont="1" applyFill="1" applyBorder="1"/>
    <xf numFmtId="0" fontId="7" fillId="2" borderId="1" xfId="5" applyFont="1" applyFill="1" applyBorder="1"/>
    <xf numFmtId="0" fontId="7" fillId="2" borderId="10" xfId="5" applyFont="1" applyFill="1" applyBorder="1"/>
    <xf numFmtId="0" fontId="7" fillId="2" borderId="1" xfId="5" applyFont="1" applyFill="1" applyBorder="1" applyAlignment="1">
      <alignment horizontal="right"/>
    </xf>
    <xf numFmtId="0" fontId="21" fillId="2" borderId="0" xfId="0" applyFont="1" applyFill="1"/>
    <xf numFmtId="0" fontId="8" fillId="2" borderId="0" xfId="0" applyFont="1" applyFill="1"/>
    <xf numFmtId="0" fontId="7" fillId="2" borderId="13" xfId="0" applyFont="1" applyFill="1" applyBorder="1" applyAlignment="1">
      <alignment horizontal="center" vertical="center" wrapText="1"/>
    </xf>
    <xf numFmtId="0" fontId="0" fillId="2" borderId="1" xfId="0" applyFont="1" applyFill="1" applyBorder="1" applyAlignment="1">
      <alignment horizontal="right" vertical="center"/>
    </xf>
    <xf numFmtId="0" fontId="7" fillId="2" borderId="1" xfId="0" applyFont="1" applyFill="1" applyBorder="1" applyAlignment="1">
      <alignment vertical="center"/>
    </xf>
    <xf numFmtId="0" fontId="0" fillId="2" borderId="1" xfId="0" applyFont="1" applyFill="1" applyBorder="1" applyAlignment="1">
      <alignment vertical="center" wrapText="1"/>
    </xf>
    <xf numFmtId="0" fontId="0" fillId="2" borderId="2" xfId="0" applyFont="1" applyFill="1" applyBorder="1" applyAlignment="1">
      <alignment vertical="center"/>
    </xf>
    <xf numFmtId="0" fontId="7" fillId="2" borderId="13" xfId="0" applyFont="1" applyFill="1" applyBorder="1" applyAlignment="1">
      <alignment horizontal="center" vertical="center"/>
    </xf>
    <xf numFmtId="0" fontId="7" fillId="2" borderId="13" xfId="0" applyFont="1" applyFill="1" applyBorder="1" applyAlignment="1">
      <alignment horizontal="right" vertical="center"/>
    </xf>
    <xf numFmtId="0" fontId="7" fillId="2" borderId="13" xfId="0" applyFont="1" applyFill="1" applyBorder="1" applyAlignment="1">
      <alignment horizontal="left" vertical="center"/>
    </xf>
    <xf numFmtId="0" fontId="0" fillId="2" borderId="0" xfId="0" applyFont="1" applyFill="1" applyBorder="1" applyAlignment="1">
      <alignment vertical="center"/>
    </xf>
    <xf numFmtId="0" fontId="23" fillId="2" borderId="0" xfId="0" applyFont="1" applyFill="1" applyAlignment="1">
      <alignment vertical="center"/>
    </xf>
    <xf numFmtId="0" fontId="7" fillId="2" borderId="0" xfId="0" applyFont="1" applyFill="1" applyBorder="1" applyAlignment="1">
      <alignment horizontal="center" vertical="center" wrapText="1"/>
    </xf>
    <xf numFmtId="0" fontId="0" fillId="2" borderId="0" xfId="0" applyFont="1" applyFill="1" applyAlignment="1">
      <alignment vertical="top"/>
    </xf>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right" vertical="center" wrapText="1"/>
    </xf>
    <xf numFmtId="49" fontId="0" fillId="2" borderId="1" xfId="0" applyNumberFormat="1" applyFont="1" applyFill="1" applyBorder="1" applyAlignment="1">
      <alignment horizontal="right" vertical="center"/>
    </xf>
    <xf numFmtId="0" fontId="7" fillId="2" borderId="1" xfId="0" applyFont="1" applyFill="1" applyBorder="1" applyAlignment="1">
      <alignment horizontal="right" vertical="center" wrapText="1"/>
    </xf>
    <xf numFmtId="0" fontId="7" fillId="2" borderId="0" xfId="4" applyFont="1" applyFill="1"/>
    <xf numFmtId="0" fontId="7" fillId="2" borderId="0" xfId="4" applyFont="1" applyFill="1" applyBorder="1" applyAlignment="1">
      <alignment horizontal="center" vertical="center"/>
    </xf>
    <xf numFmtId="0" fontId="11" fillId="2" borderId="0" xfId="4" applyFont="1" applyFill="1"/>
    <xf numFmtId="0" fontId="11" fillId="2" borderId="0" xfId="4" applyFont="1" applyFill="1" applyAlignment="1">
      <alignment wrapText="1"/>
    </xf>
    <xf numFmtId="0" fontId="8" fillId="2" borderId="0" xfId="4" applyFont="1" applyFill="1"/>
    <xf numFmtId="0" fontId="8" fillId="2" borderId="1" xfId="4" applyFont="1" applyFill="1" applyBorder="1" applyAlignment="1">
      <alignment horizontal="center" vertical="center"/>
    </xf>
    <xf numFmtId="0" fontId="4" fillId="2" borderId="1" xfId="0" applyFont="1" applyFill="1" applyBorder="1" applyAlignment="1">
      <alignment horizontal="left" vertical="center"/>
    </xf>
    <xf numFmtId="0" fontId="4" fillId="2" borderId="13" xfId="0" applyFont="1" applyFill="1" applyBorder="1" applyAlignment="1">
      <alignment horizontal="right" vertical="center" wrapText="1"/>
    </xf>
    <xf numFmtId="0" fontId="8" fillId="2" borderId="1" xfId="4" applyFont="1" applyFill="1" applyBorder="1" applyAlignment="1">
      <alignment horizontal="left" vertical="center"/>
    </xf>
    <xf numFmtId="0" fontId="0" fillId="2" borderId="1" xfId="0" applyFont="1" applyFill="1" applyBorder="1" applyAlignment="1">
      <alignment horizontal="left" vertical="center" wrapText="1"/>
    </xf>
    <xf numFmtId="0" fontId="4" fillId="2" borderId="1" xfId="0" applyFont="1" applyFill="1" applyBorder="1" applyAlignment="1">
      <alignment vertical="center" wrapText="1"/>
    </xf>
    <xf numFmtId="0" fontId="4" fillId="2" borderId="1" xfId="0" applyFont="1" applyFill="1" applyBorder="1" applyAlignment="1">
      <alignment horizontal="left" vertical="center" wrapText="1"/>
    </xf>
    <xf numFmtId="1" fontId="1" fillId="2" borderId="1" xfId="0" applyNumberFormat="1" applyFont="1" applyFill="1" applyBorder="1" applyAlignment="1">
      <alignment horizontal="right" vertical="center" wrapText="1"/>
    </xf>
    <xf numFmtId="1" fontId="7" fillId="2" borderId="1" xfId="0" applyNumberFormat="1" applyFont="1" applyFill="1" applyBorder="1" applyAlignment="1">
      <alignment horizontal="right" vertical="center"/>
    </xf>
    <xf numFmtId="0" fontId="7" fillId="2" borderId="1" xfId="4" applyFont="1" applyFill="1" applyBorder="1" applyAlignment="1">
      <alignment vertical="center"/>
    </xf>
    <xf numFmtId="0" fontId="10" fillId="2" borderId="5" xfId="4" applyFont="1" applyFill="1" applyBorder="1" applyAlignment="1">
      <alignment horizontal="right"/>
    </xf>
    <xf numFmtId="0" fontId="1" fillId="2" borderId="0" xfId="1" applyFont="1" applyFill="1" applyBorder="1" applyAlignment="1">
      <alignment horizontal="center" vertical="center" wrapText="1"/>
    </xf>
    <xf numFmtId="0" fontId="1" fillId="2" borderId="0" xfId="1" applyFont="1" applyFill="1" applyAlignment="1">
      <alignment horizontal="center" vertical="center" wrapText="1"/>
    </xf>
    <xf numFmtId="0" fontId="1" fillId="2" borderId="7" xfId="1" applyFont="1" applyFill="1" applyBorder="1" applyAlignment="1">
      <alignment horizontal="center" vertical="top" wrapText="1"/>
    </xf>
    <xf numFmtId="0" fontId="1" fillId="2" borderId="9" xfId="1" applyFont="1" applyFill="1" applyBorder="1" applyAlignment="1">
      <alignment horizontal="center" vertical="top" wrapText="1"/>
    </xf>
    <xf numFmtId="0" fontId="4" fillId="2" borderId="0" xfId="1" applyFont="1" applyFill="1" applyAlignment="1">
      <alignment horizontal="center" vertical="center" wrapText="1"/>
    </xf>
    <xf numFmtId="0" fontId="1" fillId="2" borderId="10" xfId="1" applyFont="1" applyFill="1" applyBorder="1" applyAlignment="1">
      <alignment vertical="center" wrapText="1"/>
    </xf>
    <xf numFmtId="0" fontId="4" fillId="2" borderId="11" xfId="1" applyFont="1" applyFill="1" applyBorder="1" applyAlignment="1">
      <alignment vertical="center" wrapText="1"/>
    </xf>
    <xf numFmtId="0" fontId="1" fillId="2" borderId="4" xfId="1" applyFont="1" applyFill="1" applyBorder="1" applyAlignment="1">
      <alignment vertical="center" wrapText="1"/>
    </xf>
    <xf numFmtId="0" fontId="4" fillId="2" borderId="13" xfId="1" applyFont="1" applyFill="1" applyBorder="1" applyAlignment="1">
      <alignment vertical="center" wrapText="1"/>
    </xf>
    <xf numFmtId="0" fontId="4" fillId="2" borderId="8" xfId="1" applyFont="1" applyFill="1" applyBorder="1" applyAlignment="1">
      <alignment horizontal="right" vertical="center" wrapText="1"/>
    </xf>
    <xf numFmtId="0" fontId="4" fillId="2" borderId="13" xfId="1" applyFont="1" applyFill="1" applyBorder="1" applyAlignment="1">
      <alignment horizontal="right" vertical="center" wrapText="1"/>
    </xf>
    <xf numFmtId="2" fontId="4" fillId="2" borderId="13" xfId="1" applyNumberFormat="1" applyFont="1" applyFill="1" applyBorder="1" applyAlignment="1">
      <alignment vertical="center" wrapText="1"/>
    </xf>
    <xf numFmtId="2" fontId="4" fillId="2" borderId="13" xfId="1" applyNumberFormat="1" applyFont="1" applyFill="1" applyBorder="1" applyAlignment="1">
      <alignment horizontal="right" vertical="center" wrapText="1"/>
    </xf>
    <xf numFmtId="0" fontId="4" fillId="2" borderId="1" xfId="1" applyFont="1" applyFill="1" applyBorder="1" applyAlignment="1">
      <alignment vertical="center" wrapText="1"/>
    </xf>
    <xf numFmtId="0" fontId="4" fillId="2" borderId="4" xfId="1" applyFont="1" applyFill="1" applyBorder="1" applyAlignment="1">
      <alignment horizontal="right" vertical="center" wrapText="1"/>
    </xf>
    <xf numFmtId="0" fontId="4" fillId="2" borderId="1" xfId="1" applyFont="1" applyFill="1" applyBorder="1" applyAlignment="1">
      <alignment horizontal="right" vertical="center" wrapText="1"/>
    </xf>
    <xf numFmtId="2" fontId="4" fillId="2" borderId="1" xfId="1" applyNumberFormat="1" applyFont="1" applyFill="1" applyBorder="1" applyAlignment="1">
      <alignment vertical="center" wrapText="1"/>
    </xf>
    <xf numFmtId="2" fontId="4" fillId="2" borderId="1" xfId="1" applyNumberFormat="1" applyFont="1" applyFill="1" applyBorder="1" applyAlignment="1">
      <alignment horizontal="right" vertical="center" wrapText="1"/>
    </xf>
    <xf numFmtId="0" fontId="1" fillId="2" borderId="9" xfId="1" applyFont="1" applyFill="1" applyBorder="1" applyAlignment="1">
      <alignment vertical="center" wrapText="1"/>
    </xf>
    <xf numFmtId="0" fontId="1" fillId="2" borderId="7" xfId="1" applyFont="1" applyFill="1" applyBorder="1" applyAlignment="1">
      <alignment horizontal="right" vertical="center" wrapText="1"/>
    </xf>
    <xf numFmtId="0" fontId="1" fillId="2" borderId="9" xfId="1" applyFont="1" applyFill="1" applyBorder="1" applyAlignment="1">
      <alignment horizontal="right" vertical="center" wrapText="1"/>
    </xf>
    <xf numFmtId="2" fontId="1" fillId="2" borderId="9" xfId="1" applyNumberFormat="1" applyFont="1" applyFill="1" applyBorder="1" applyAlignment="1">
      <alignment vertical="center" wrapText="1"/>
    </xf>
    <xf numFmtId="2" fontId="1" fillId="2" borderId="9" xfId="1" applyNumberFormat="1" applyFont="1" applyFill="1" applyBorder="1" applyAlignment="1">
      <alignment horizontal="right" vertical="center" wrapText="1"/>
    </xf>
    <xf numFmtId="0" fontId="4" fillId="2" borderId="11" xfId="1" applyFont="1" applyFill="1" applyBorder="1" applyAlignment="1">
      <alignment horizontal="right" vertical="center" wrapText="1"/>
    </xf>
    <xf numFmtId="2" fontId="4" fillId="2" borderId="11" xfId="1" applyNumberFormat="1" applyFont="1" applyFill="1" applyBorder="1" applyAlignment="1">
      <alignment vertical="center" wrapText="1"/>
    </xf>
    <xf numFmtId="2" fontId="4" fillId="2" borderId="11" xfId="1" applyNumberFormat="1" applyFont="1" applyFill="1" applyBorder="1" applyAlignment="1">
      <alignment horizontal="right" vertical="center" wrapText="1"/>
    </xf>
    <xf numFmtId="0" fontId="0" fillId="2" borderId="1" xfId="1" applyFont="1" applyFill="1" applyBorder="1" applyAlignment="1">
      <alignment vertical="center" wrapText="1"/>
    </xf>
    <xf numFmtId="0" fontId="1" fillId="2" borderId="1" xfId="1" applyFont="1" applyFill="1" applyBorder="1" applyAlignment="1">
      <alignment vertical="center" wrapText="1"/>
    </xf>
    <xf numFmtId="0" fontId="1" fillId="2" borderId="4" xfId="1" applyFont="1" applyFill="1" applyBorder="1" applyAlignment="1">
      <alignment horizontal="right" vertical="center" wrapText="1"/>
    </xf>
    <xf numFmtId="0" fontId="1" fillId="2" borderId="1" xfId="1" applyFont="1" applyFill="1" applyBorder="1" applyAlignment="1">
      <alignment horizontal="right" vertical="center" wrapText="1"/>
    </xf>
    <xf numFmtId="2" fontId="1" fillId="2" borderId="1" xfId="1" applyNumberFormat="1" applyFont="1" applyFill="1" applyBorder="1" applyAlignment="1">
      <alignment vertical="center" wrapText="1"/>
    </xf>
    <xf numFmtId="2" fontId="1" fillId="2" borderId="1" xfId="1" applyNumberFormat="1" applyFont="1" applyFill="1" applyBorder="1" applyAlignment="1">
      <alignment horizontal="right" vertical="center" wrapText="1"/>
    </xf>
    <xf numFmtId="0" fontId="1" fillId="2" borderId="7" xfId="1" applyFont="1" applyFill="1" applyBorder="1" applyAlignment="1">
      <alignment vertical="center" wrapText="1"/>
    </xf>
    <xf numFmtId="0" fontId="4" fillId="2" borderId="0" xfId="1" applyFont="1" applyFill="1" applyBorder="1" applyAlignment="1">
      <alignment vertical="center" wrapText="1"/>
    </xf>
    <xf numFmtId="0" fontId="9" fillId="2" borderId="0" xfId="0" applyFont="1" applyFill="1" applyAlignment="1">
      <alignment vertical="center"/>
    </xf>
    <xf numFmtId="0" fontId="1" fillId="2" borderId="1" xfId="0" applyFont="1" applyFill="1" applyBorder="1" applyAlignment="1">
      <alignment horizontal="center" vertical="top" wrapText="1"/>
    </xf>
    <xf numFmtId="0" fontId="1" fillId="2" borderId="0" xfId="0" applyFont="1" applyFill="1" applyAlignment="1">
      <alignment horizontal="center" vertical="center"/>
    </xf>
    <xf numFmtId="0" fontId="0" fillId="2" borderId="1" xfId="0" applyFont="1" applyFill="1" applyBorder="1" applyAlignment="1">
      <alignment horizontal="justify" vertical="center" wrapText="1"/>
    </xf>
    <xf numFmtId="0" fontId="0" fillId="2" borderId="1" xfId="0" applyFont="1" applyFill="1" applyBorder="1" applyAlignment="1">
      <alignment horizontal="center" vertical="center" wrapText="1"/>
    </xf>
    <xf numFmtId="0" fontId="0" fillId="2" borderId="1" xfId="0" quotePrefix="1" applyFont="1" applyFill="1" applyBorder="1" applyAlignment="1">
      <alignment horizontal="left" vertical="center" wrapText="1"/>
    </xf>
    <xf numFmtId="0" fontId="30" fillId="2" borderId="1" xfId="0" quotePrefix="1" applyFont="1" applyFill="1" applyBorder="1" applyAlignment="1">
      <alignment horizontal="left" vertical="center" wrapText="1"/>
    </xf>
    <xf numFmtId="2" fontId="0" fillId="2" borderId="1" xfId="0" applyNumberFormat="1" applyFont="1" applyFill="1" applyBorder="1" applyAlignment="1">
      <alignment horizontal="center" vertical="center"/>
    </xf>
    <xf numFmtId="165" fontId="0" fillId="2" borderId="1" xfId="0" applyNumberFormat="1" applyFont="1" applyFill="1" applyBorder="1" applyAlignment="1">
      <alignment horizontal="center" vertical="center"/>
    </xf>
    <xf numFmtId="0" fontId="0" fillId="2" borderId="1" xfId="0" quotePrefix="1" applyFont="1" applyFill="1" applyBorder="1" applyAlignment="1">
      <alignment horizontal="center" vertical="center"/>
    </xf>
    <xf numFmtId="49" fontId="0" fillId="2" borderId="1" xfId="0" applyNumberFormat="1" applyFont="1" applyFill="1" applyBorder="1" applyAlignment="1">
      <alignment horizontal="left" vertical="center" wrapText="1"/>
    </xf>
    <xf numFmtId="0" fontId="2" fillId="2" borderId="0" xfId="0" applyFont="1" applyFill="1" applyBorder="1" applyAlignment="1">
      <alignment horizontal="left" vertical="top"/>
    </xf>
    <xf numFmtId="0" fontId="0" fillId="2" borderId="0" xfId="0" applyFont="1" applyFill="1" applyAlignment="1">
      <alignment vertical="center" wrapText="1"/>
    </xf>
    <xf numFmtId="49" fontId="9" fillId="2" borderId="0" xfId="0" applyNumberFormat="1" applyFont="1" applyFill="1" applyAlignment="1">
      <alignment vertical="center"/>
    </xf>
    <xf numFmtId="0" fontId="9" fillId="2" borderId="0" xfId="0" applyFont="1" applyFill="1" applyAlignment="1">
      <alignment horizontal="left" vertical="center" wrapText="1"/>
    </xf>
    <xf numFmtId="0" fontId="9" fillId="2" borderId="0" xfId="0" applyFont="1" applyFill="1" applyAlignment="1">
      <alignment vertical="center" wrapText="1"/>
    </xf>
    <xf numFmtId="0" fontId="16" fillId="2" borderId="0" xfId="0" applyFont="1" applyFill="1" applyAlignment="1">
      <alignment vertical="center"/>
    </xf>
    <xf numFmtId="0" fontId="23" fillId="2" borderId="1" xfId="0" applyFont="1" applyFill="1" applyBorder="1" applyAlignment="1">
      <alignment vertical="center" wrapText="1"/>
    </xf>
    <xf numFmtId="0" fontId="2" fillId="2" borderId="0" xfId="0" applyFont="1" applyFill="1" applyAlignment="1"/>
    <xf numFmtId="0" fontId="0" fillId="2" borderId="0" xfId="0" applyFill="1" applyAlignment="1">
      <alignment horizontal="center"/>
    </xf>
    <xf numFmtId="0" fontId="18" fillId="2" borderId="0" xfId="0" applyFont="1" applyFill="1"/>
    <xf numFmtId="0" fontId="1" fillId="2" borderId="1" xfId="0" applyFont="1" applyFill="1" applyBorder="1" applyAlignment="1">
      <alignment horizontal="center" vertical="center" textRotation="90" wrapText="1"/>
    </xf>
    <xf numFmtId="0" fontId="0" fillId="2" borderId="13" xfId="0" applyFont="1" applyFill="1" applyBorder="1" applyAlignment="1">
      <alignment vertical="center" wrapText="1"/>
    </xf>
    <xf numFmtId="0" fontId="0" fillId="2" borderId="13" xfId="0" applyFont="1" applyFill="1" applyBorder="1" applyAlignment="1">
      <alignment horizontal="center" vertical="center"/>
    </xf>
    <xf numFmtId="0" fontId="0" fillId="2" borderId="0" xfId="0" applyFont="1" applyFill="1" applyAlignment="1">
      <alignment horizontal="center" vertical="center"/>
    </xf>
    <xf numFmtId="0" fontId="0" fillId="2" borderId="1" xfId="0" applyFont="1" applyFill="1" applyBorder="1" applyAlignment="1">
      <alignment vertical="top" wrapText="1"/>
    </xf>
    <xf numFmtId="0" fontId="15" fillId="2" borderId="0" xfId="0" applyFont="1" applyFill="1" applyBorder="1" applyAlignment="1">
      <alignment horizontal="center" wrapText="1"/>
    </xf>
    <xf numFmtId="0" fontId="1" fillId="2" borderId="4" xfId="0" applyFont="1" applyFill="1" applyBorder="1" applyAlignment="1">
      <alignment horizontal="center" vertical="center" textRotation="90" wrapText="1"/>
    </xf>
    <xf numFmtId="0" fontId="0" fillId="2" borderId="13" xfId="0" applyFont="1" applyFill="1" applyBorder="1" applyAlignment="1">
      <alignment horizontal="center" vertical="center" wrapText="1"/>
    </xf>
    <xf numFmtId="0" fontId="0" fillId="2" borderId="13" xfId="0" applyFont="1" applyFill="1" applyBorder="1" applyAlignment="1">
      <alignment vertical="center"/>
    </xf>
    <xf numFmtId="0" fontId="23" fillId="2" borderId="1" xfId="0" applyFont="1" applyFill="1" applyBorder="1" applyAlignment="1">
      <alignment vertical="center"/>
    </xf>
    <xf numFmtId="0" fontId="1" fillId="2" borderId="9" xfId="0" applyFont="1" applyFill="1" applyBorder="1" applyAlignment="1">
      <alignment horizontal="center" vertical="center"/>
    </xf>
    <xf numFmtId="0" fontId="0" fillId="2" borderId="9" xfId="0" applyFont="1" applyFill="1" applyBorder="1" applyAlignment="1">
      <alignment vertical="center"/>
    </xf>
    <xf numFmtId="0" fontId="1" fillId="2" borderId="0" xfId="0" applyFont="1" applyFill="1" applyBorder="1" applyAlignment="1">
      <alignment horizontal="right"/>
    </xf>
    <xf numFmtId="0" fontId="0" fillId="2" borderId="0" xfId="0" applyFont="1" applyFill="1" applyBorder="1" applyAlignment="1">
      <alignment horizontal="right"/>
    </xf>
    <xf numFmtId="0" fontId="1" fillId="2" borderId="9" xfId="0" applyFont="1" applyFill="1" applyBorder="1" applyAlignment="1">
      <alignment horizontal="center" wrapText="1"/>
    </xf>
    <xf numFmtId="0" fontId="16" fillId="2" borderId="0" xfId="0" applyFont="1" applyFill="1"/>
    <xf numFmtId="0" fontId="1" fillId="2" borderId="13" xfId="0" applyFont="1" applyFill="1" applyBorder="1" applyAlignment="1">
      <alignment horizontal="center" vertical="top" wrapText="1"/>
    </xf>
    <xf numFmtId="0" fontId="0" fillId="2" borderId="13" xfId="0" applyFont="1" applyFill="1" applyBorder="1" applyAlignment="1">
      <alignment horizontal="right" vertical="center"/>
    </xf>
    <xf numFmtId="164" fontId="0" fillId="2" borderId="13" xfId="0" applyNumberFormat="1" applyFont="1" applyFill="1" applyBorder="1" applyAlignment="1">
      <alignment horizontal="right" vertical="center"/>
    </xf>
    <xf numFmtId="164" fontId="0" fillId="2" borderId="1" xfId="0" applyNumberFormat="1" applyFont="1" applyFill="1" applyBorder="1" applyAlignment="1">
      <alignment horizontal="right" vertical="center"/>
    </xf>
    <xf numFmtId="0" fontId="10" fillId="2" borderId="0" xfId="3" applyFont="1" applyFill="1"/>
    <xf numFmtId="0" fontId="10" fillId="2" borderId="0" xfId="3" applyFont="1" applyFill="1" applyBorder="1"/>
    <xf numFmtId="0" fontId="12" fillId="2" borderId="0" xfId="3" applyFont="1" applyFill="1" applyBorder="1"/>
    <xf numFmtId="1" fontId="10" fillId="2" borderId="0" xfId="3" applyNumberFormat="1" applyFont="1" applyFill="1" applyBorder="1"/>
    <xf numFmtId="0" fontId="10" fillId="2" borderId="0" xfId="3" applyFont="1" applyFill="1" applyBorder="1" applyAlignment="1"/>
    <xf numFmtId="0" fontId="8" fillId="2" borderId="0" xfId="3" applyFont="1" applyFill="1"/>
    <xf numFmtId="0" fontId="7" fillId="2" borderId="9" xfId="3" applyFont="1" applyFill="1" applyBorder="1" applyAlignment="1">
      <alignment horizontal="center" vertical="center" wrapText="1"/>
    </xf>
    <xf numFmtId="0" fontId="7" fillId="2" borderId="15" xfId="3" applyFont="1" applyFill="1" applyBorder="1" applyAlignment="1">
      <alignment horizontal="center" vertical="top" wrapText="1"/>
    </xf>
    <xf numFmtId="0" fontId="8" fillId="2" borderId="1" xfId="3" applyFont="1" applyFill="1" applyBorder="1" applyAlignment="1">
      <alignment horizontal="center" vertical="center" wrapText="1"/>
    </xf>
    <xf numFmtId="0" fontId="8" fillId="2" borderId="1" xfId="3" applyFont="1" applyFill="1" applyBorder="1" applyAlignment="1">
      <alignment vertical="center" wrapText="1"/>
    </xf>
    <xf numFmtId="1" fontId="8" fillId="2" borderId="1" xfId="3" applyNumberFormat="1" applyFont="1" applyFill="1" applyBorder="1" applyAlignment="1">
      <alignment vertical="center" wrapText="1"/>
    </xf>
    <xf numFmtId="1" fontId="7" fillId="2" borderId="1" xfId="3" applyNumberFormat="1" applyFont="1" applyFill="1" applyBorder="1" applyAlignment="1">
      <alignment vertical="center" wrapText="1"/>
    </xf>
    <xf numFmtId="2" fontId="8" fillId="2" borderId="1" xfId="3" applyNumberFormat="1" applyFont="1" applyFill="1" applyBorder="1" applyAlignment="1">
      <alignment vertical="center" wrapText="1"/>
    </xf>
    <xf numFmtId="0" fontId="8" fillId="2" borderId="0" xfId="3" applyFont="1" applyFill="1" applyAlignment="1">
      <alignment vertical="center"/>
    </xf>
    <xf numFmtId="0" fontId="8" fillId="2" borderId="1" xfId="3" applyFont="1" applyFill="1" applyBorder="1" applyAlignment="1">
      <alignment vertical="center"/>
    </xf>
    <xf numFmtId="0" fontId="7" fillId="2" borderId="1" xfId="3" applyFont="1" applyFill="1" applyBorder="1" applyAlignment="1">
      <alignment vertical="center" wrapText="1"/>
    </xf>
    <xf numFmtId="0" fontId="7" fillId="2" borderId="4" xfId="3" applyFont="1" applyFill="1" applyBorder="1" applyAlignment="1">
      <alignment vertical="center" wrapText="1"/>
    </xf>
    <xf numFmtId="2" fontId="7" fillId="2" borderId="4" xfId="3" applyNumberFormat="1" applyFont="1" applyFill="1" applyBorder="1" applyAlignment="1">
      <alignment vertical="center" wrapText="1"/>
    </xf>
    <xf numFmtId="2" fontId="7" fillId="2" borderId="1" xfId="3" applyNumberFormat="1" applyFont="1" applyFill="1" applyBorder="1" applyAlignment="1">
      <alignment vertical="center" wrapText="1"/>
    </xf>
    <xf numFmtId="0" fontId="7" fillId="2" borderId="0" xfId="3" applyFont="1" applyFill="1" applyBorder="1" applyAlignment="1">
      <alignment horizontal="center" vertical="center" wrapText="1"/>
    </xf>
    <xf numFmtId="0" fontId="7" fillId="2" borderId="0" xfId="3" applyFont="1" applyFill="1" applyBorder="1" applyAlignment="1">
      <alignment vertical="center" wrapText="1"/>
    </xf>
    <xf numFmtId="2" fontId="7" fillId="2" borderId="0" xfId="3" applyNumberFormat="1" applyFont="1" applyFill="1" applyBorder="1" applyAlignment="1">
      <alignment vertical="center" wrapText="1"/>
    </xf>
    <xf numFmtId="0" fontId="20" fillId="2" borderId="0" xfId="3" applyFont="1" applyFill="1" applyAlignment="1">
      <alignment vertical="center"/>
    </xf>
    <xf numFmtId="0" fontId="10" fillId="2" borderId="0" xfId="3" applyFont="1" applyFill="1" applyAlignment="1">
      <alignment vertical="center"/>
    </xf>
    <xf numFmtId="0" fontId="17" fillId="2" borderId="0" xfId="0" applyFont="1" applyFill="1"/>
    <xf numFmtId="0" fontId="12" fillId="2" borderId="0" xfId="0" applyFont="1" applyFill="1" applyBorder="1" applyAlignment="1">
      <alignment vertical="top"/>
    </xf>
    <xf numFmtId="0" fontId="12" fillId="2" borderId="6" xfId="0" applyFont="1" applyFill="1" applyBorder="1" applyAlignment="1">
      <alignment horizontal="center" vertical="center" wrapText="1"/>
    </xf>
    <xf numFmtId="0" fontId="12" fillId="2" borderId="6" xfId="0" applyFont="1" applyFill="1" applyBorder="1" applyAlignment="1">
      <alignment horizontal="left" vertical="center" wrapText="1"/>
    </xf>
    <xf numFmtId="0" fontId="12" fillId="2" borderId="6" xfId="0" applyFont="1" applyFill="1" applyBorder="1" applyAlignment="1">
      <alignment horizontal="right" vertical="center" wrapText="1"/>
    </xf>
    <xf numFmtId="0" fontId="12" fillId="2" borderId="9" xfId="0" applyFont="1" applyFill="1" applyBorder="1" applyAlignment="1">
      <alignment horizontal="right" vertical="center" wrapText="1"/>
    </xf>
    <xf numFmtId="0" fontId="12" fillId="2" borderId="5" xfId="0" applyFont="1" applyFill="1" applyBorder="1" applyAlignment="1">
      <alignment horizontal="right" vertical="center" wrapText="1"/>
    </xf>
    <xf numFmtId="0" fontId="12" fillId="2" borderId="7" xfId="0" applyFont="1" applyFill="1" applyBorder="1" applyAlignment="1">
      <alignment horizontal="left" vertical="center" wrapText="1"/>
    </xf>
    <xf numFmtId="0" fontId="12" fillId="2" borderId="2" xfId="0" applyFont="1" applyFill="1" applyBorder="1" applyAlignment="1">
      <alignment horizontal="center" vertical="center" wrapText="1"/>
    </xf>
    <xf numFmtId="0" fontId="12" fillId="2" borderId="2" xfId="0" applyFont="1" applyFill="1" applyBorder="1" applyAlignment="1">
      <alignment horizontal="left" vertical="center" wrapText="1"/>
    </xf>
    <xf numFmtId="0" fontId="12" fillId="2" borderId="2" xfId="0" applyFont="1" applyFill="1" applyBorder="1" applyAlignment="1">
      <alignment horizontal="right" vertical="center" wrapText="1"/>
    </xf>
    <xf numFmtId="0" fontId="12" fillId="2" borderId="13" xfId="0" applyFont="1" applyFill="1" applyBorder="1" applyAlignment="1">
      <alignment horizontal="right" vertical="center" wrapText="1"/>
    </xf>
    <xf numFmtId="0" fontId="12" fillId="2" borderId="3" xfId="0" applyFont="1" applyFill="1" applyBorder="1" applyAlignment="1">
      <alignment horizontal="right" vertical="center" wrapText="1"/>
    </xf>
    <xf numFmtId="0" fontId="8" fillId="2" borderId="8" xfId="0" applyFont="1" applyFill="1" applyBorder="1"/>
    <xf numFmtId="0" fontId="8" fillId="2" borderId="13" xfId="0" applyFont="1" applyFill="1" applyBorder="1" applyAlignment="1">
      <alignment horizontal="center" vertical="center"/>
    </xf>
    <xf numFmtId="0" fontId="8" fillId="2" borderId="13" xfId="0" applyFont="1" applyFill="1" applyBorder="1" applyAlignment="1">
      <alignment horizontal="left" vertical="center"/>
    </xf>
    <xf numFmtId="0" fontId="8" fillId="2" borderId="13" xfId="0" applyNumberFormat="1" applyFont="1" applyFill="1" applyBorder="1" applyAlignment="1">
      <alignment horizontal="right" vertical="center"/>
    </xf>
    <xf numFmtId="0" fontId="8" fillId="2" borderId="8" xfId="0" applyFont="1" applyFill="1" applyBorder="1" applyAlignment="1">
      <alignment horizontal="left" vertical="center"/>
    </xf>
    <xf numFmtId="0" fontId="8" fillId="2" borderId="0" xfId="0" applyFont="1" applyFill="1" applyAlignment="1">
      <alignment vertical="center"/>
    </xf>
    <xf numFmtId="0" fontId="8" fillId="2" borderId="1" xfId="0" applyFont="1" applyFill="1" applyBorder="1" applyAlignment="1">
      <alignment horizontal="center" vertical="center"/>
    </xf>
    <xf numFmtId="0" fontId="8" fillId="2" borderId="1" xfId="0" applyFont="1" applyFill="1" applyBorder="1" applyAlignment="1">
      <alignment horizontal="left" vertical="center"/>
    </xf>
    <xf numFmtId="0" fontId="8" fillId="2" borderId="1" xfId="0" applyNumberFormat="1" applyFont="1" applyFill="1" applyBorder="1" applyAlignment="1">
      <alignment horizontal="right" vertical="center"/>
    </xf>
    <xf numFmtId="0" fontId="8" fillId="2" borderId="4" xfId="0" applyFont="1" applyFill="1" applyBorder="1" applyAlignment="1">
      <alignment horizontal="left" vertical="center"/>
    </xf>
    <xf numFmtId="0" fontId="0" fillId="2" borderId="1" xfId="0" applyFont="1" applyFill="1" applyBorder="1" applyAlignment="1">
      <alignment horizontal="left" vertical="center"/>
    </xf>
    <xf numFmtId="0" fontId="8" fillId="2" borderId="1" xfId="0" applyNumberFormat="1" applyFont="1" applyFill="1" applyBorder="1" applyAlignment="1">
      <alignment vertical="center"/>
    </xf>
    <xf numFmtId="0" fontId="0" fillId="2" borderId="4" xfId="0" applyFont="1" applyFill="1" applyBorder="1" applyAlignment="1">
      <alignment horizontal="left" vertical="center"/>
    </xf>
    <xf numFmtId="0" fontId="8" fillId="2" borderId="0" xfId="0" applyFont="1" applyFill="1" applyBorder="1" applyAlignment="1">
      <alignment horizontal="left" vertical="center"/>
    </xf>
    <xf numFmtId="0" fontId="8" fillId="2" borderId="15" xfId="0" applyFont="1" applyFill="1" applyBorder="1" applyAlignment="1">
      <alignment horizontal="left" vertical="center"/>
    </xf>
    <xf numFmtId="0" fontId="8" fillId="2" borderId="1" xfId="0" applyFont="1" applyFill="1" applyBorder="1" applyAlignment="1">
      <alignment horizontal="left" vertical="center" wrapText="1"/>
    </xf>
    <xf numFmtId="0" fontId="8" fillId="2" borderId="4" xfId="0" applyFont="1" applyFill="1" applyBorder="1" applyAlignment="1">
      <alignment horizontal="left" vertical="center" wrapText="1"/>
    </xf>
    <xf numFmtId="0" fontId="12" fillId="2" borderId="1" xfId="0" applyNumberFormat="1" applyFont="1" applyFill="1" applyBorder="1" applyAlignment="1">
      <alignment horizontal="right" vertical="center"/>
    </xf>
    <xf numFmtId="0" fontId="7" fillId="2" borderId="13" xfId="0" applyNumberFormat="1" applyFont="1" applyFill="1" applyBorder="1" applyAlignment="1">
      <alignment horizontal="right" vertic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5" fillId="2" borderId="3" xfId="0" applyFont="1" applyFill="1" applyBorder="1" applyAlignment="1">
      <alignment horizontal="center" vertic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0" fillId="0" borderId="5" xfId="0" applyBorder="1" applyAlignment="1">
      <alignment horizontal="left"/>
    </xf>
    <xf numFmtId="0" fontId="0" fillId="2" borderId="1" xfId="0" applyFont="1" applyFill="1" applyBorder="1" applyAlignment="1">
      <alignment horizontal="center" vertical="center"/>
    </xf>
    <xf numFmtId="0" fontId="0" fillId="2" borderId="10" xfId="0" applyFont="1" applyFill="1" applyBorder="1" applyAlignment="1">
      <alignment horizontal="left" vertical="center" wrapText="1"/>
    </xf>
    <xf numFmtId="0" fontId="0" fillId="2" borderId="10" xfId="0" applyFont="1" applyFill="1" applyBorder="1" applyAlignment="1">
      <alignment horizontal="left" vertical="center"/>
    </xf>
    <xf numFmtId="0" fontId="0" fillId="2" borderId="11" xfId="0" applyFont="1" applyFill="1" applyBorder="1" applyAlignment="1">
      <alignment horizontal="left" vertical="center"/>
    </xf>
    <xf numFmtId="0" fontId="0" fillId="2" borderId="4" xfId="0" applyFont="1" applyFill="1" applyBorder="1" applyAlignment="1">
      <alignment horizontal="left" vertical="center"/>
    </xf>
    <xf numFmtId="0" fontId="0" fillId="2" borderId="1" xfId="0" applyFont="1" applyFill="1" applyBorder="1" applyAlignment="1">
      <alignment horizontal="left" vertical="center" wrapText="1"/>
    </xf>
    <xf numFmtId="0" fontId="5" fillId="2" borderId="0" xfId="0" applyFont="1" applyFill="1" applyBorder="1" applyAlignment="1">
      <alignment horizontal="center" vertical="center"/>
    </xf>
    <xf numFmtId="0" fontId="5" fillId="2" borderId="0" xfId="0" applyFont="1" applyFill="1" applyBorder="1" applyAlignment="1">
      <alignment horizontal="center" wrapText="1"/>
    </xf>
    <xf numFmtId="0" fontId="5" fillId="2" borderId="0" xfId="0" applyFont="1" applyFill="1" applyBorder="1" applyAlignment="1">
      <alignment horizontal="center"/>
    </xf>
    <xf numFmtId="0" fontId="1" fillId="2" borderId="10" xfId="0" applyFont="1" applyFill="1" applyBorder="1" applyAlignment="1">
      <alignment horizontal="center" vertical="center"/>
    </xf>
    <xf numFmtId="0" fontId="1" fillId="2" borderId="11" xfId="0" applyFont="1" applyFill="1" applyBorder="1" applyAlignment="1">
      <alignment horizontal="center" vertical="center"/>
    </xf>
    <xf numFmtId="0" fontId="1" fillId="2" borderId="4" xfId="0" applyFont="1" applyFill="1" applyBorder="1" applyAlignment="1">
      <alignment horizontal="center" vertical="center"/>
    </xf>
    <xf numFmtId="0" fontId="16" fillId="2" borderId="0" xfId="0" applyFont="1" applyFill="1" applyBorder="1" applyAlignment="1">
      <alignment horizontal="left"/>
    </xf>
    <xf numFmtId="0" fontId="12" fillId="2" borderId="1" xfId="0" applyFont="1" applyFill="1" applyBorder="1" applyAlignment="1">
      <alignment horizontal="center" vertical="center"/>
    </xf>
    <xf numFmtId="0" fontId="11" fillId="2" borderId="0" xfId="0" applyFont="1" applyFill="1" applyAlignment="1">
      <alignment horizontal="center" vertical="top"/>
    </xf>
    <xf numFmtId="0" fontId="12" fillId="2" borderId="3" xfId="0" applyFont="1" applyFill="1" applyBorder="1" applyAlignment="1">
      <alignment horizontal="right" vertical="top"/>
    </xf>
    <xf numFmtId="0" fontId="7" fillId="2" borderId="1" xfId="3" applyFont="1" applyFill="1" applyBorder="1" applyAlignment="1">
      <alignment horizontal="center" vertical="center" wrapText="1"/>
    </xf>
    <xf numFmtId="0" fontId="7" fillId="2" borderId="9" xfId="3" applyFont="1" applyFill="1" applyBorder="1" applyAlignment="1">
      <alignment horizontal="center" vertical="top" wrapText="1"/>
    </xf>
    <xf numFmtId="0" fontId="7" fillId="2" borderId="13" xfId="3" applyFont="1" applyFill="1" applyBorder="1" applyAlignment="1">
      <alignment horizontal="center" vertical="top" wrapText="1"/>
    </xf>
    <xf numFmtId="0" fontId="7" fillId="2" borderId="9" xfId="3" applyFont="1" applyFill="1" applyBorder="1" applyAlignment="1">
      <alignment vertical="top" wrapText="1"/>
    </xf>
    <xf numFmtId="0" fontId="7" fillId="2" borderId="14" xfId="3" applyFont="1" applyFill="1" applyBorder="1" applyAlignment="1">
      <alignment vertical="top" wrapText="1"/>
    </xf>
    <xf numFmtId="1" fontId="7" fillId="2" borderId="9" xfId="3" applyNumberFormat="1" applyFont="1" applyFill="1" applyBorder="1" applyAlignment="1">
      <alignment horizontal="center" vertical="top" wrapText="1"/>
    </xf>
    <xf numFmtId="1" fontId="7" fillId="2" borderId="14" xfId="3" applyNumberFormat="1" applyFont="1" applyFill="1" applyBorder="1" applyAlignment="1">
      <alignment horizontal="center" vertical="top" wrapText="1"/>
    </xf>
    <xf numFmtId="0" fontId="11" fillId="2" borderId="0" xfId="3" applyFont="1" applyFill="1" applyBorder="1" applyAlignment="1">
      <alignment horizontal="center" wrapText="1"/>
    </xf>
    <xf numFmtId="0" fontId="11" fillId="2" borderId="0" xfId="3" applyFont="1" applyFill="1" applyBorder="1" applyAlignment="1">
      <alignment horizontal="center" vertical="top"/>
    </xf>
    <xf numFmtId="0" fontId="11" fillId="2" borderId="0" xfId="3" applyFont="1" applyFill="1" applyBorder="1" applyAlignment="1">
      <alignment horizontal="center" vertical="center" wrapText="1"/>
    </xf>
    <xf numFmtId="0" fontId="7" fillId="2" borderId="14" xfId="3" applyFont="1" applyFill="1" applyBorder="1" applyAlignment="1">
      <alignment horizontal="center" vertical="top" wrapText="1"/>
    </xf>
    <xf numFmtId="0" fontId="7" fillId="2" borderId="10" xfId="3" applyFont="1" applyFill="1" applyBorder="1" applyAlignment="1">
      <alignment horizontal="center" vertical="top" wrapText="1"/>
    </xf>
    <xf numFmtId="0" fontId="7" fillId="2" borderId="4" xfId="3" applyFont="1" applyFill="1" applyBorder="1" applyAlignment="1">
      <alignment horizontal="center" vertical="top" wrapText="1"/>
    </xf>
    <xf numFmtId="0" fontId="12" fillId="2" borderId="3" xfId="3" applyFont="1" applyFill="1" applyBorder="1" applyAlignment="1">
      <alignment horizontal="right" vertical="top"/>
    </xf>
    <xf numFmtId="0" fontId="7" fillId="2" borderId="10" xfId="3" applyFont="1" applyFill="1" applyBorder="1" applyAlignment="1">
      <alignment horizontal="center" vertical="center" wrapText="1"/>
    </xf>
    <xf numFmtId="0" fontId="7" fillId="2" borderId="4" xfId="3" applyFont="1" applyFill="1" applyBorder="1" applyAlignment="1">
      <alignment horizontal="center" vertical="center" wrapText="1"/>
    </xf>
    <xf numFmtId="0" fontId="0" fillId="2" borderId="0" xfId="0" applyFill="1" applyBorder="1" applyAlignment="1">
      <alignment horizontal="right"/>
    </xf>
    <xf numFmtId="0" fontId="0" fillId="2" borderId="0" xfId="0" applyFont="1" applyFill="1" applyBorder="1" applyAlignment="1">
      <alignment horizontal="right"/>
    </xf>
    <xf numFmtId="0" fontId="5" fillId="2" borderId="0" xfId="0" applyFont="1" applyFill="1" applyBorder="1" applyAlignment="1">
      <alignment horizontal="center" vertical="top"/>
    </xf>
    <xf numFmtId="0" fontId="0" fillId="2" borderId="0" xfId="0" applyFill="1" applyAlignment="1">
      <alignment horizontal="right"/>
    </xf>
    <xf numFmtId="0" fontId="24" fillId="2" borderId="0" xfId="0" applyFont="1" applyFill="1" applyBorder="1" applyAlignment="1">
      <alignment horizontal="left" vertical="top" wrapText="1"/>
    </xf>
    <xf numFmtId="0" fontId="2" fillId="2" borderId="0" xfId="0" applyFont="1" applyFill="1" applyBorder="1" applyAlignment="1">
      <alignment horizontal="left" vertical="top" wrapText="1"/>
    </xf>
    <xf numFmtId="0" fontId="27" fillId="2" borderId="0" xfId="0" applyFont="1" applyFill="1" applyBorder="1" applyAlignment="1">
      <alignment horizontal="center" wrapText="1"/>
    </xf>
    <xf numFmtId="0" fontId="0" fillId="2" borderId="14" xfId="0" applyFont="1" applyFill="1" applyBorder="1" applyAlignment="1">
      <alignment horizontal="center" vertical="center" wrapText="1"/>
    </xf>
    <xf numFmtId="0" fontId="0" fillId="2" borderId="13" xfId="0" applyFont="1" applyFill="1" applyBorder="1" applyAlignment="1">
      <alignment horizontal="center" vertical="center" wrapText="1"/>
    </xf>
    <xf numFmtId="0" fontId="0" fillId="2" borderId="9" xfId="0" applyFont="1" applyFill="1" applyBorder="1" applyAlignment="1">
      <alignment horizontal="center" vertical="center" wrapText="1"/>
    </xf>
    <xf numFmtId="0" fontId="1" fillId="2" borderId="9" xfId="0" applyFont="1" applyFill="1" applyBorder="1" applyAlignment="1">
      <alignment horizontal="center" vertical="center"/>
    </xf>
    <xf numFmtId="0" fontId="2" fillId="2" borderId="5" xfId="0" applyFont="1" applyFill="1" applyBorder="1" applyAlignment="1">
      <alignment horizontal="left" vertical="top" wrapText="1"/>
    </xf>
    <xf numFmtId="0" fontId="1" fillId="2" borderId="1" xfId="0" applyFont="1" applyFill="1" applyBorder="1" applyAlignment="1">
      <alignment horizontal="center" vertical="center"/>
    </xf>
    <xf numFmtId="0" fontId="5" fillId="2" borderId="0" xfId="0" applyFont="1" applyFill="1" applyAlignment="1">
      <alignment horizontal="center" wrapText="1"/>
    </xf>
    <xf numFmtId="0" fontId="5" fillId="2" borderId="3" xfId="0" applyFont="1" applyFill="1" applyBorder="1" applyAlignment="1">
      <alignment horizontal="center" wrapText="1"/>
    </xf>
    <xf numFmtId="0" fontId="0" fillId="2" borderId="9" xfId="0" applyFont="1" applyFill="1" applyBorder="1" applyAlignment="1">
      <alignment horizontal="left" vertical="center" wrapText="1"/>
    </xf>
    <xf numFmtId="0" fontId="0" fillId="2" borderId="14" xfId="0" applyFont="1" applyFill="1" applyBorder="1" applyAlignment="1">
      <alignment horizontal="left" vertical="center" wrapText="1"/>
    </xf>
    <xf numFmtId="0" fontId="0" fillId="2" borderId="13" xfId="0" applyFont="1" applyFill="1" applyBorder="1" applyAlignment="1">
      <alignment horizontal="left" vertical="center" wrapText="1"/>
    </xf>
    <xf numFmtId="0" fontId="5" fillId="2" borderId="0" xfId="0" applyFont="1" applyFill="1" applyAlignment="1">
      <alignment horizontal="center"/>
    </xf>
    <xf numFmtId="0" fontId="5" fillId="2" borderId="3" xfId="0" applyFont="1" applyFill="1" applyBorder="1" applyAlignment="1">
      <alignment horizontal="center" vertical="top"/>
    </xf>
    <xf numFmtId="0" fontId="0" fillId="2" borderId="1" xfId="0" quotePrefix="1" applyFont="1" applyFill="1" applyBorder="1" applyAlignment="1">
      <alignment horizontal="left" vertical="center" wrapText="1"/>
    </xf>
    <xf numFmtId="49" fontId="0" fillId="2" borderId="1" xfId="0" applyNumberFormat="1" applyFont="1" applyFill="1" applyBorder="1" applyAlignment="1">
      <alignment horizontal="left" vertical="center" wrapText="1"/>
    </xf>
    <xf numFmtId="49" fontId="1" fillId="2" borderId="10" xfId="0" applyNumberFormat="1" applyFont="1" applyFill="1" applyBorder="1" applyAlignment="1">
      <alignment horizontal="center" vertical="center" wrapText="1"/>
    </xf>
    <xf numFmtId="49" fontId="1" fillId="2" borderId="11" xfId="0" applyNumberFormat="1" applyFont="1" applyFill="1" applyBorder="1" applyAlignment="1">
      <alignment horizontal="center" vertical="center" wrapText="1"/>
    </xf>
    <xf numFmtId="49" fontId="1" fillId="2" borderId="4"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49" fontId="1" fillId="2" borderId="9" xfId="0" applyNumberFormat="1" applyFont="1" applyFill="1" applyBorder="1" applyAlignment="1">
      <alignment horizontal="center" vertical="center" wrapText="1"/>
    </xf>
    <xf numFmtId="49" fontId="1" fillId="2" borderId="13" xfId="0" applyNumberFormat="1" applyFont="1" applyFill="1" applyBorder="1" applyAlignment="1">
      <alignment horizontal="center" vertical="center" wrapText="1"/>
    </xf>
    <xf numFmtId="0" fontId="1" fillId="2" borderId="9" xfId="0" applyFont="1" applyFill="1" applyBorder="1" applyAlignment="1">
      <alignment horizontal="center" vertical="top" wrapText="1"/>
    </xf>
    <xf numFmtId="0" fontId="1" fillId="2" borderId="14" xfId="0" applyFont="1" applyFill="1" applyBorder="1" applyAlignment="1">
      <alignment horizontal="center" vertical="top" wrapText="1"/>
    </xf>
    <xf numFmtId="0" fontId="1" fillId="2" borderId="1" xfId="0" applyFont="1" applyFill="1" applyBorder="1" applyAlignment="1">
      <alignment horizontal="center" vertical="top" wrapText="1"/>
    </xf>
    <xf numFmtId="0" fontId="1" fillId="2" borderId="9"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9" fillId="2" borderId="0" xfId="0" applyFont="1" applyFill="1" applyAlignment="1">
      <alignment horizontal="left" vertical="center" wrapText="1"/>
    </xf>
    <xf numFmtId="0" fontId="1" fillId="2" borderId="14" xfId="0" applyFont="1" applyFill="1" applyBorder="1" applyAlignment="1">
      <alignment horizontal="center" vertical="center"/>
    </xf>
    <xf numFmtId="0" fontId="1" fillId="2" borderId="13" xfId="0" applyFont="1" applyFill="1" applyBorder="1" applyAlignment="1">
      <alignment horizontal="center" vertical="center"/>
    </xf>
    <xf numFmtId="49" fontId="0" fillId="2" borderId="0" xfId="0" applyNumberFormat="1" applyFill="1" applyAlignment="1">
      <alignment horizontal="left" vertical="top" wrapText="1"/>
    </xf>
    <xf numFmtId="49" fontId="0" fillId="2" borderId="0" xfId="0" applyNumberFormat="1" applyFont="1" applyFill="1" applyAlignment="1">
      <alignment horizontal="left" vertical="top" wrapText="1"/>
    </xf>
    <xf numFmtId="0" fontId="0" fillId="2" borderId="1" xfId="0" quotePrefix="1" applyFont="1" applyFill="1" applyBorder="1" applyAlignment="1">
      <alignment horizontal="center" vertical="center"/>
    </xf>
    <xf numFmtId="0" fontId="2" fillId="2" borderId="5" xfId="0" applyFont="1" applyFill="1" applyBorder="1" applyAlignment="1">
      <alignment horizontal="left" vertical="top"/>
    </xf>
    <xf numFmtId="0" fontId="0" fillId="2" borderId="1" xfId="0" applyFont="1" applyFill="1" applyBorder="1" applyAlignment="1">
      <alignment horizontal="center" vertical="center" wrapText="1"/>
    </xf>
    <xf numFmtId="0" fontId="5" fillId="2" borderId="0" xfId="1" applyFont="1" applyFill="1" applyBorder="1" applyAlignment="1">
      <alignment horizontal="center" wrapText="1"/>
    </xf>
    <xf numFmtId="0" fontId="0" fillId="2" borderId="5" xfId="1" applyFont="1" applyFill="1" applyBorder="1" applyAlignment="1">
      <alignment horizontal="left" vertical="center" wrapText="1"/>
    </xf>
    <xf numFmtId="0" fontId="0" fillId="2" borderId="0" xfId="1" applyFont="1" applyFill="1" applyBorder="1" applyAlignment="1">
      <alignment horizontal="left" vertical="center" wrapText="1"/>
    </xf>
    <xf numFmtId="0" fontId="4" fillId="2" borderId="0" xfId="1" applyFont="1" applyFill="1" applyBorder="1" applyAlignment="1">
      <alignment horizontal="left" vertical="center" wrapText="1"/>
    </xf>
    <xf numFmtId="0" fontId="1" fillId="2" borderId="9" xfId="1" applyFont="1" applyFill="1" applyBorder="1" applyAlignment="1">
      <alignment horizontal="center" vertical="center" wrapText="1"/>
    </xf>
    <xf numFmtId="0" fontId="1" fillId="2" borderId="14" xfId="1" applyFont="1" applyFill="1" applyBorder="1" applyAlignment="1">
      <alignment horizontal="center" vertical="center" wrapText="1"/>
    </xf>
    <xf numFmtId="0" fontId="1" fillId="2" borderId="1" xfId="1" applyFont="1" applyFill="1" applyBorder="1" applyAlignment="1">
      <alignment horizontal="center" vertical="center" wrapText="1"/>
    </xf>
    <xf numFmtId="0" fontId="1" fillId="2" borderId="11" xfId="1" applyFont="1" applyFill="1" applyBorder="1" applyAlignment="1">
      <alignment horizontal="center" vertical="top" wrapText="1"/>
    </xf>
    <xf numFmtId="0" fontId="1" fillId="2" borderId="4" xfId="1" applyFont="1" applyFill="1" applyBorder="1" applyAlignment="1">
      <alignment horizontal="center" vertical="top" wrapText="1"/>
    </xf>
    <xf numFmtId="0" fontId="1" fillId="2" borderId="1" xfId="1" applyFont="1" applyFill="1" applyBorder="1" applyAlignment="1">
      <alignment horizontal="center" vertical="top" wrapText="1"/>
    </xf>
    <xf numFmtId="0" fontId="1" fillId="2" borderId="9" xfId="1" applyFont="1" applyFill="1" applyBorder="1" applyAlignment="1">
      <alignment horizontal="center" vertical="top" wrapText="1"/>
    </xf>
    <xf numFmtId="0" fontId="1" fillId="2" borderId="14" xfId="1" applyFont="1" applyFill="1" applyBorder="1" applyAlignment="1">
      <alignment horizontal="center" vertical="top" wrapText="1"/>
    </xf>
    <xf numFmtId="0" fontId="1" fillId="2" borderId="10" xfId="1" applyFont="1" applyFill="1" applyBorder="1" applyAlignment="1">
      <alignment horizontal="center" vertical="top" wrapText="1"/>
    </xf>
    <xf numFmtId="0" fontId="5" fillId="2" borderId="0" xfId="1" applyFont="1" applyFill="1" applyAlignment="1">
      <alignment horizontal="center" vertical="center" wrapText="1"/>
    </xf>
    <xf numFmtId="0" fontId="10" fillId="2" borderId="5" xfId="2" applyFont="1" applyFill="1" applyBorder="1" applyAlignment="1">
      <alignment horizontal="left"/>
    </xf>
    <xf numFmtId="0" fontId="7" fillId="2" borderId="10" xfId="4" applyFont="1" applyFill="1" applyBorder="1" applyAlignment="1">
      <alignment horizontal="center" vertical="center"/>
    </xf>
    <xf numFmtId="0" fontId="7" fillId="2" borderId="4" xfId="4" applyFont="1" applyFill="1" applyBorder="1" applyAlignment="1">
      <alignment horizontal="center" vertical="center"/>
    </xf>
    <xf numFmtId="0" fontId="7" fillId="2" borderId="10" xfId="4" applyFont="1" applyFill="1" applyBorder="1" applyAlignment="1">
      <alignment horizontal="center" vertical="center" wrapText="1"/>
    </xf>
    <xf numFmtId="0" fontId="7" fillId="2" borderId="11" xfId="4" applyFont="1" applyFill="1" applyBorder="1" applyAlignment="1">
      <alignment horizontal="center" vertical="center" wrapText="1"/>
    </xf>
    <xf numFmtId="0" fontId="7" fillId="2" borderId="4" xfId="4" applyFont="1" applyFill="1" applyBorder="1" applyAlignment="1">
      <alignment horizontal="center" vertical="center" wrapText="1"/>
    </xf>
    <xf numFmtId="0" fontId="7" fillId="2" borderId="9" xfId="4" applyFont="1" applyFill="1" applyBorder="1" applyAlignment="1">
      <alignment horizontal="center" vertical="center" wrapText="1"/>
    </xf>
    <xf numFmtId="0" fontId="7" fillId="2" borderId="14" xfId="4" applyFont="1" applyFill="1" applyBorder="1" applyAlignment="1">
      <alignment horizontal="center" vertical="center" wrapText="1"/>
    </xf>
    <xf numFmtId="0" fontId="7" fillId="2" borderId="7" xfId="4" applyFont="1" applyFill="1" applyBorder="1" applyAlignment="1">
      <alignment horizontal="center" vertical="center" wrapText="1"/>
    </xf>
    <xf numFmtId="0" fontId="7" fillId="2" borderId="15" xfId="4" applyFont="1" applyFill="1" applyBorder="1" applyAlignment="1">
      <alignment horizontal="center" vertical="center" wrapText="1"/>
    </xf>
    <xf numFmtId="0" fontId="7" fillId="2" borderId="12" xfId="4" applyFont="1" applyFill="1" applyBorder="1" applyAlignment="1">
      <alignment horizontal="center" vertical="center" wrapText="1"/>
    </xf>
    <xf numFmtId="0" fontId="7" fillId="2" borderId="2" xfId="4" applyFont="1" applyFill="1" applyBorder="1" applyAlignment="1">
      <alignment horizontal="center" vertical="center" wrapText="1"/>
    </xf>
    <xf numFmtId="0" fontId="7" fillId="2" borderId="13" xfId="4" applyFont="1" applyFill="1" applyBorder="1" applyAlignment="1">
      <alignment horizontal="center" vertical="center" wrapText="1"/>
    </xf>
    <xf numFmtId="0" fontId="7" fillId="2" borderId="14" xfId="4" applyFont="1" applyFill="1" applyBorder="1" applyAlignment="1">
      <alignment horizontal="center" vertical="top" wrapText="1"/>
    </xf>
    <xf numFmtId="0" fontId="7" fillId="2" borderId="13" xfId="4" applyFont="1" applyFill="1" applyBorder="1" applyAlignment="1">
      <alignment horizontal="center" vertical="top" wrapText="1"/>
    </xf>
    <xf numFmtId="0" fontId="7" fillId="2" borderId="15" xfId="4" applyFont="1" applyFill="1" applyBorder="1" applyAlignment="1">
      <alignment horizontal="center" vertical="top" wrapText="1"/>
    </xf>
    <xf numFmtId="0" fontId="7" fillId="2" borderId="8" xfId="4" applyFont="1" applyFill="1" applyBorder="1" applyAlignment="1">
      <alignment horizontal="center" vertical="top" wrapText="1"/>
    </xf>
    <xf numFmtId="0" fontId="11" fillId="2" borderId="0" xfId="4" applyFont="1" applyFill="1" applyBorder="1" applyAlignment="1">
      <alignment horizontal="center"/>
    </xf>
    <xf numFmtId="0" fontId="11" fillId="2" borderId="0" xfId="4" applyFont="1" applyFill="1" applyBorder="1" applyAlignment="1">
      <alignment horizontal="center" vertical="top"/>
    </xf>
    <xf numFmtId="0" fontId="7" fillId="2" borderId="3" xfId="4" applyFont="1" applyFill="1" applyBorder="1" applyAlignment="1">
      <alignment horizontal="right" vertical="center"/>
    </xf>
    <xf numFmtId="0" fontId="8" fillId="2" borderId="0" xfId="0" applyFont="1" applyFill="1" applyBorder="1" applyAlignment="1">
      <alignment wrapText="1"/>
    </xf>
    <xf numFmtId="0" fontId="11" fillId="2" borderId="0" xfId="0" applyFont="1" applyFill="1" applyBorder="1" applyAlignment="1">
      <alignment horizontal="center" vertical="top" wrapText="1"/>
    </xf>
    <xf numFmtId="0" fontId="8" fillId="2" borderId="3" xfId="0" applyFont="1" applyFill="1" applyBorder="1" applyAlignment="1">
      <alignment horizontal="right" vertical="center" wrapText="1"/>
    </xf>
    <xf numFmtId="0" fontId="7" fillId="2" borderId="9"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0" fillId="2" borderId="0" xfId="0" applyFont="1" applyFill="1" applyAlignment="1">
      <alignment horizontal="right" vertical="center"/>
    </xf>
    <xf numFmtId="0" fontId="5" fillId="2" borderId="0" xfId="0" applyFont="1" applyFill="1" applyAlignment="1">
      <alignment horizontal="center" vertical="center"/>
    </xf>
    <xf numFmtId="0" fontId="5" fillId="2" borderId="3" xfId="0" applyFont="1" applyFill="1" applyBorder="1" applyAlignment="1">
      <alignment horizontal="center" vertical="center"/>
    </xf>
    <xf numFmtId="0" fontId="0" fillId="2" borderId="10"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4" xfId="0" applyFont="1" applyFill="1" applyBorder="1" applyAlignment="1">
      <alignment horizontal="center" vertical="center"/>
    </xf>
    <xf numFmtId="0" fontId="7" fillId="2" borderId="9" xfId="0" applyFont="1" applyFill="1" applyBorder="1" applyAlignment="1">
      <alignment horizontal="center" vertical="center"/>
    </xf>
    <xf numFmtId="0" fontId="7" fillId="2" borderId="13" xfId="0" applyFont="1" applyFill="1" applyBorder="1" applyAlignment="1">
      <alignment horizontal="center" vertical="center"/>
    </xf>
    <xf numFmtId="0" fontId="7" fillId="2" borderId="9" xfId="0" applyFont="1" applyFill="1" applyBorder="1" applyAlignment="1">
      <alignment horizontal="center" vertical="top" wrapText="1"/>
    </xf>
    <xf numFmtId="0" fontId="7" fillId="2" borderId="13" xfId="0" applyFont="1" applyFill="1" applyBorder="1" applyAlignment="1">
      <alignment horizontal="center" vertical="top" wrapText="1"/>
    </xf>
    <xf numFmtId="0" fontId="7" fillId="2" borderId="10" xfId="0" applyFont="1" applyFill="1" applyBorder="1" applyAlignment="1">
      <alignment horizontal="center" vertical="top" wrapText="1"/>
    </xf>
    <xf numFmtId="0" fontId="7" fillId="2" borderId="4" xfId="0" applyFont="1" applyFill="1" applyBorder="1" applyAlignment="1">
      <alignment horizontal="center" vertical="top" wrapText="1"/>
    </xf>
    <xf numFmtId="0" fontId="1" fillId="2" borderId="14" xfId="0" applyFont="1" applyFill="1" applyBorder="1" applyAlignment="1">
      <alignment horizontal="center" vertical="center" wrapText="1"/>
    </xf>
    <xf numFmtId="0" fontId="7" fillId="2" borderId="9" xfId="5" applyFont="1" applyFill="1" applyBorder="1" applyAlignment="1">
      <alignment horizontal="center" vertical="center"/>
    </xf>
    <xf numFmtId="0" fontId="7" fillId="2" borderId="14" xfId="5" applyFont="1" applyFill="1" applyBorder="1" applyAlignment="1">
      <alignment horizontal="center" vertical="center"/>
    </xf>
    <xf numFmtId="0" fontId="7" fillId="2" borderId="13" xfId="5" applyFont="1" applyFill="1" applyBorder="1" applyAlignment="1">
      <alignment horizontal="center" vertical="center"/>
    </xf>
    <xf numFmtId="0" fontId="7" fillId="2" borderId="1" xfId="5" applyFont="1" applyFill="1" applyBorder="1" applyAlignment="1">
      <alignment horizontal="center" vertical="center" wrapText="1"/>
    </xf>
    <xf numFmtId="0" fontId="7" fillId="2" borderId="6" xfId="5" applyFont="1" applyFill="1" applyBorder="1" applyAlignment="1">
      <alignment horizontal="center" vertical="center" wrapText="1"/>
    </xf>
    <xf numFmtId="0" fontId="7" fillId="2" borderId="5" xfId="5" applyFont="1" applyFill="1" applyBorder="1" applyAlignment="1">
      <alignment horizontal="center" vertical="center" wrapText="1"/>
    </xf>
    <xf numFmtId="0" fontId="7" fillId="2" borderId="7" xfId="5" applyFont="1" applyFill="1" applyBorder="1" applyAlignment="1">
      <alignment horizontal="center" vertical="center" wrapText="1"/>
    </xf>
    <xf numFmtId="0" fontId="7" fillId="2" borderId="2" xfId="5" applyFont="1" applyFill="1" applyBorder="1" applyAlignment="1">
      <alignment horizontal="center" vertical="center" wrapText="1"/>
    </xf>
    <xf numFmtId="0" fontId="7" fillId="2" borderId="3" xfId="5" applyFont="1" applyFill="1" applyBorder="1" applyAlignment="1">
      <alignment horizontal="center" vertical="center" wrapText="1"/>
    </xf>
    <xf numFmtId="0" fontId="7" fillId="2" borderId="8" xfId="5" applyFont="1" applyFill="1" applyBorder="1" applyAlignment="1">
      <alignment horizontal="center" vertical="center" wrapText="1"/>
    </xf>
    <xf numFmtId="0" fontId="7" fillId="2" borderId="10" xfId="5" applyFont="1" applyFill="1" applyBorder="1" applyAlignment="1">
      <alignment horizontal="center" vertical="center" wrapText="1"/>
    </xf>
    <xf numFmtId="0" fontId="7" fillId="2" borderId="11" xfId="5" applyFont="1" applyFill="1" applyBorder="1" applyAlignment="1">
      <alignment horizontal="center" vertical="center" wrapText="1"/>
    </xf>
    <xf numFmtId="0" fontId="7" fillId="2" borderId="4" xfId="5" applyFont="1" applyFill="1" applyBorder="1" applyAlignment="1">
      <alignment horizontal="center" vertical="center" wrapText="1"/>
    </xf>
    <xf numFmtId="0" fontId="1" fillId="2" borderId="3" xfId="0" applyFont="1" applyFill="1" applyBorder="1" applyAlignment="1">
      <alignment horizontal="right"/>
    </xf>
    <xf numFmtId="0" fontId="11" fillId="2" borderId="0" xfId="6" applyFont="1" applyFill="1" applyBorder="1" applyAlignment="1">
      <alignment horizontal="center" vertical="center"/>
    </xf>
    <xf numFmtId="0" fontId="7" fillId="2" borderId="10" xfId="6" applyFont="1" applyFill="1" applyBorder="1" applyAlignment="1">
      <alignment horizontal="center" vertical="center"/>
    </xf>
    <xf numFmtId="0" fontId="7" fillId="2" borderId="11" xfId="6" applyFont="1" applyFill="1" applyBorder="1" applyAlignment="1">
      <alignment horizontal="center" vertical="center"/>
    </xf>
    <xf numFmtId="0" fontId="7" fillId="2" borderId="4" xfId="6" applyFont="1" applyFill="1" applyBorder="1" applyAlignment="1">
      <alignment horizontal="center" vertical="center"/>
    </xf>
    <xf numFmtId="0" fontId="7" fillId="2" borderId="1" xfId="6" applyFont="1" applyFill="1" applyBorder="1" applyAlignment="1">
      <alignment horizontal="center" vertical="center"/>
    </xf>
    <xf numFmtId="0" fontId="11" fillId="2" borderId="0" xfId="7" applyFont="1" applyFill="1" applyBorder="1" applyAlignment="1">
      <alignment horizontal="center" vertical="top" wrapText="1"/>
    </xf>
    <xf numFmtId="0" fontId="11" fillId="2" borderId="0" xfId="7" applyFont="1" applyFill="1" applyBorder="1" applyAlignment="1">
      <alignment horizontal="center" wrapText="1"/>
    </xf>
    <xf numFmtId="0" fontId="0" fillId="2" borderId="0" xfId="0" applyFill="1" applyBorder="1" applyAlignment="1">
      <alignment horizontal="left" vertical="top" wrapText="1"/>
    </xf>
    <xf numFmtId="0" fontId="7" fillId="2" borderId="1" xfId="7" applyFont="1" applyFill="1" applyBorder="1" applyAlignment="1">
      <alignment horizontal="center" vertical="center" wrapText="1"/>
    </xf>
    <xf numFmtId="0" fontId="7" fillId="2" borderId="10" xfId="7" applyFont="1" applyFill="1" applyBorder="1" applyAlignment="1">
      <alignment horizontal="center" vertical="center"/>
    </xf>
    <xf numFmtId="0" fontId="7" fillId="2" borderId="11" xfId="7" applyFont="1" applyFill="1" applyBorder="1" applyAlignment="1">
      <alignment horizontal="center" vertical="center"/>
    </xf>
    <xf numFmtId="0" fontId="7" fillId="2" borderId="4" xfId="7" applyFont="1" applyFill="1" applyBorder="1" applyAlignment="1">
      <alignment horizontal="center" vertical="center"/>
    </xf>
    <xf numFmtId="0" fontId="0" fillId="2" borderId="3" xfId="0" applyFont="1" applyFill="1" applyBorder="1" applyAlignment="1">
      <alignment horizontal="right" vertical="center"/>
    </xf>
  </cellXfs>
  <cellStyles count="9">
    <cellStyle name="Hyperlink" xfId="2" builtinId="8"/>
    <cellStyle name="Normal" xfId="0" builtinId="0"/>
    <cellStyle name="Normal 11" xfId="5"/>
    <cellStyle name="Normal 12" xfId="6"/>
    <cellStyle name="Normal 13" xfId="7"/>
    <cellStyle name="Normal 2" xfId="1"/>
    <cellStyle name="Normal 2 2" xfId="8"/>
    <cellStyle name="Normal 3" xfId="3"/>
    <cellStyle name="Normal 6"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onnections" Target="connection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oilhealth.dac.gov.in/,%20Ministry%20of%20Agriculture%20and%20Farmers%20Welfare" TargetMode="Externa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26"/>
  <sheetViews>
    <sheetView view="pageBreakPreview" topLeftCell="A16" zoomScale="90" zoomScaleSheetLayoutView="90" workbookViewId="0">
      <selection activeCell="C30" sqref="C30"/>
    </sheetView>
  </sheetViews>
  <sheetFormatPr defaultRowHeight="15" x14ac:dyDescent="0.25"/>
  <cols>
    <col min="2" max="2" width="55.7109375" customWidth="1"/>
    <col min="3" max="3" width="9.7109375" customWidth="1"/>
    <col min="4" max="4" width="9.5703125" customWidth="1"/>
    <col min="9" max="9" width="9.140625" customWidth="1"/>
  </cols>
  <sheetData>
    <row r="1" spans="1:12" ht="42.75" customHeight="1" x14ac:dyDescent="0.25">
      <c r="A1" s="269" t="s">
        <v>179</v>
      </c>
      <c r="B1" s="270"/>
      <c r="C1" s="270"/>
      <c r="D1" s="270"/>
      <c r="E1" s="270"/>
      <c r="F1" s="270"/>
    </row>
    <row r="2" spans="1:12" s="5" customFormat="1" ht="29.25" customHeight="1" x14ac:dyDescent="0.25">
      <c r="A2" s="3" t="s">
        <v>17</v>
      </c>
      <c r="B2" s="4" t="s">
        <v>74</v>
      </c>
      <c r="C2" s="4" t="s">
        <v>18</v>
      </c>
      <c r="D2" s="4" t="s">
        <v>19</v>
      </c>
      <c r="E2" s="4" t="s">
        <v>20</v>
      </c>
      <c r="F2" s="4" t="s">
        <v>21</v>
      </c>
      <c r="G2" s="8" t="s">
        <v>39</v>
      </c>
      <c r="H2" s="8" t="s">
        <v>40</v>
      </c>
      <c r="I2" s="8" t="s">
        <v>41</v>
      </c>
      <c r="J2" s="8" t="s">
        <v>90</v>
      </c>
      <c r="K2" s="8"/>
      <c r="L2" s="8" t="s">
        <v>21</v>
      </c>
    </row>
    <row r="3" spans="1:12" ht="21.95" customHeight="1" x14ac:dyDescent="0.25">
      <c r="A3" s="2">
        <v>1</v>
      </c>
      <c r="B3" s="1" t="s">
        <v>22</v>
      </c>
      <c r="C3" s="6">
        <v>6.68</v>
      </c>
      <c r="D3" s="6">
        <v>7.01</v>
      </c>
      <c r="E3" s="6">
        <v>4.97</v>
      </c>
      <c r="F3" s="7">
        <v>0</v>
      </c>
    </row>
    <row r="4" spans="1:12" ht="21.95" customHeight="1" x14ac:dyDescent="0.25">
      <c r="A4" s="2">
        <v>2</v>
      </c>
      <c r="B4" s="1" t="s">
        <v>23</v>
      </c>
      <c r="C4" s="6">
        <v>12.04</v>
      </c>
      <c r="D4" s="6">
        <v>14.79</v>
      </c>
      <c r="E4" s="6">
        <v>11.88</v>
      </c>
      <c r="F4" s="7">
        <v>0</v>
      </c>
    </row>
    <row r="5" spans="1:12" ht="21.95" customHeight="1" x14ac:dyDescent="0.25">
      <c r="A5" s="2">
        <v>3</v>
      </c>
      <c r="B5" s="1" t="s">
        <v>24</v>
      </c>
      <c r="C5" s="6">
        <v>9.31</v>
      </c>
      <c r="D5" s="6">
        <v>10.050000000000001</v>
      </c>
      <c r="E5" s="6">
        <v>10.75</v>
      </c>
      <c r="F5" s="7">
        <v>0</v>
      </c>
    </row>
    <row r="6" spans="1:12" ht="21.95" customHeight="1" x14ac:dyDescent="0.25">
      <c r="A6" s="2">
        <v>4</v>
      </c>
      <c r="B6" s="1" t="s">
        <v>25</v>
      </c>
      <c r="C6" s="6">
        <v>0.45</v>
      </c>
      <c r="D6" s="6">
        <v>2.13</v>
      </c>
      <c r="E6" s="6">
        <v>1.2</v>
      </c>
      <c r="F6" s="7">
        <v>3.34</v>
      </c>
    </row>
    <row r="7" spans="1:12" ht="21.95" customHeight="1" x14ac:dyDescent="0.25">
      <c r="A7" s="2">
        <v>5</v>
      </c>
      <c r="B7" s="1" t="s">
        <v>26</v>
      </c>
      <c r="C7" s="6">
        <v>49.96</v>
      </c>
      <c r="D7" s="6">
        <v>79.900000000000006</v>
      </c>
      <c r="E7" s="6">
        <v>52.3</v>
      </c>
      <c r="F7" s="7">
        <v>0</v>
      </c>
    </row>
    <row r="8" spans="1:12" ht="21.95" customHeight="1" x14ac:dyDescent="0.25">
      <c r="A8" s="2">
        <v>6</v>
      </c>
      <c r="B8" s="1" t="s">
        <v>27</v>
      </c>
      <c r="C8" s="6">
        <v>656.94</v>
      </c>
      <c r="D8" s="6">
        <v>187.4</v>
      </c>
      <c r="E8" s="6">
        <v>268.60000000000002</v>
      </c>
      <c r="F8" s="7">
        <v>0</v>
      </c>
      <c r="H8" s="9">
        <v>66.72</v>
      </c>
      <c r="I8" s="9">
        <v>101</v>
      </c>
      <c r="J8" s="9">
        <v>173.5</v>
      </c>
    </row>
    <row r="9" spans="1:12" ht="21.95" customHeight="1" x14ac:dyDescent="0.25">
      <c r="A9" s="2">
        <v>7</v>
      </c>
      <c r="B9" s="1" t="s">
        <v>28</v>
      </c>
      <c r="C9" s="6">
        <v>466.73</v>
      </c>
      <c r="D9" s="6">
        <v>53.44</v>
      </c>
      <c r="E9" s="6">
        <v>315.99</v>
      </c>
      <c r="F9" s="7">
        <v>0</v>
      </c>
    </row>
    <row r="10" spans="1:12" ht="21.95" customHeight="1" x14ac:dyDescent="0.25">
      <c r="A10" s="2">
        <v>8</v>
      </c>
      <c r="B10" s="1" t="s">
        <v>29</v>
      </c>
      <c r="C10" s="6">
        <v>309.99</v>
      </c>
      <c r="D10" s="6">
        <v>303</v>
      </c>
      <c r="E10" s="6">
        <v>193.39</v>
      </c>
      <c r="F10" s="7">
        <v>165.61</v>
      </c>
      <c r="G10">
        <v>243.78</v>
      </c>
      <c r="H10">
        <v>94.16</v>
      </c>
      <c r="I10">
        <v>30.8</v>
      </c>
      <c r="L10">
        <v>257.62</v>
      </c>
    </row>
    <row r="11" spans="1:12" ht="21.95" customHeight="1" x14ac:dyDescent="0.25">
      <c r="A11" s="2">
        <v>9</v>
      </c>
      <c r="B11" s="1" t="s">
        <v>30</v>
      </c>
      <c r="C11" s="6">
        <v>0</v>
      </c>
      <c r="D11" s="6">
        <v>49.95</v>
      </c>
      <c r="E11" s="6">
        <v>0</v>
      </c>
      <c r="F11" s="7">
        <v>0</v>
      </c>
    </row>
    <row r="12" spans="1:12" ht="21.95" customHeight="1" x14ac:dyDescent="0.25">
      <c r="A12" s="2">
        <v>10</v>
      </c>
      <c r="B12" s="1" t="s">
        <v>31</v>
      </c>
      <c r="C12" s="6">
        <v>74.239999999999995</v>
      </c>
      <c r="D12" s="6">
        <v>68.62</v>
      </c>
      <c r="E12" s="6">
        <v>74.88</v>
      </c>
      <c r="F12" s="7">
        <v>16.66</v>
      </c>
      <c r="H12" s="9">
        <v>227.94</v>
      </c>
      <c r="I12" s="9">
        <v>475</v>
      </c>
      <c r="J12" s="9">
        <v>522.5</v>
      </c>
    </row>
    <row r="13" spans="1:12" ht="21.95" customHeight="1" x14ac:dyDescent="0.25">
      <c r="A13" s="2">
        <v>11</v>
      </c>
      <c r="B13" s="1" t="s">
        <v>32</v>
      </c>
      <c r="C13" s="6">
        <v>21.94</v>
      </c>
      <c r="D13" s="6">
        <v>20.92</v>
      </c>
      <c r="E13" s="6">
        <v>17.940000000000001</v>
      </c>
      <c r="F13" s="7">
        <v>0</v>
      </c>
    </row>
    <row r="14" spans="1:12" ht="21.95" customHeight="1" x14ac:dyDescent="0.25">
      <c r="A14" s="2">
        <v>12</v>
      </c>
      <c r="B14" s="1" t="s">
        <v>33</v>
      </c>
      <c r="C14" s="6">
        <v>178.7</v>
      </c>
      <c r="D14" s="6">
        <v>160.57</v>
      </c>
      <c r="E14" s="6">
        <v>162.85</v>
      </c>
      <c r="F14" s="7">
        <v>67.78</v>
      </c>
      <c r="G14">
        <v>175.02</v>
      </c>
      <c r="H14">
        <v>154.85</v>
      </c>
      <c r="I14">
        <v>233.57</v>
      </c>
    </row>
    <row r="15" spans="1:12" ht="21.95" customHeight="1" x14ac:dyDescent="0.25">
      <c r="A15" s="2">
        <v>13</v>
      </c>
      <c r="B15" s="1" t="s">
        <v>34</v>
      </c>
      <c r="C15" s="6">
        <v>56.7</v>
      </c>
      <c r="D15" s="6">
        <v>63.28</v>
      </c>
      <c r="E15" s="6">
        <v>48.64</v>
      </c>
      <c r="F15" s="7">
        <v>34.700000000000003</v>
      </c>
    </row>
    <row r="16" spans="1:12" ht="21.95" customHeight="1" x14ac:dyDescent="0.25">
      <c r="A16" s="2">
        <v>14</v>
      </c>
      <c r="B16" s="1" t="s">
        <v>35</v>
      </c>
      <c r="C16" s="6">
        <v>26.62</v>
      </c>
      <c r="D16" s="6">
        <v>26.87</v>
      </c>
      <c r="E16" s="6">
        <v>25.17</v>
      </c>
      <c r="F16" s="7">
        <v>13.73</v>
      </c>
    </row>
    <row r="17" spans="1:6" ht="21.95" customHeight="1" x14ac:dyDescent="0.25">
      <c r="A17" s="2">
        <v>15</v>
      </c>
      <c r="B17" s="1" t="s">
        <v>36</v>
      </c>
      <c r="C17" s="6">
        <v>11.25</v>
      </c>
      <c r="D17" s="6">
        <v>12.12</v>
      </c>
      <c r="E17" s="6">
        <v>12.09</v>
      </c>
      <c r="F17" s="7">
        <v>0</v>
      </c>
    </row>
    <row r="18" spans="1:6" x14ac:dyDescent="0.25">
      <c r="A18" s="271" t="s">
        <v>37</v>
      </c>
      <c r="B18" s="271"/>
      <c r="C18" s="271"/>
      <c r="D18" s="271"/>
      <c r="E18" s="271"/>
    </row>
    <row r="26" spans="1:6" x14ac:dyDescent="0.25">
      <c r="F26" t="s">
        <v>38</v>
      </c>
    </row>
  </sheetData>
  <mergeCells count="2">
    <mergeCell ref="A1:F1"/>
    <mergeCell ref="A18:E18"/>
  </mergeCells>
  <pageMargins left="0.70866141732283472" right="0.70866141732283472" top="0.74803149606299213" bottom="0.74803149606299213" header="0.31496062992125984" footer="0.31496062992125984"/>
  <pageSetup paperSize="9" scale="88" orientation="landscape" r:id="rId1"/>
  <rowBreaks count="1" manualBreakCount="1">
    <brk id="22" max="16383" man="1"/>
  </rowBreaks>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2"/>
  <sheetViews>
    <sheetView view="pageBreakPreview" topLeftCell="A29" zoomScale="85" zoomScaleSheetLayoutView="85" workbookViewId="0">
      <selection activeCell="K31" sqref="K31"/>
    </sheetView>
  </sheetViews>
  <sheetFormatPr defaultRowHeight="15" x14ac:dyDescent="0.25"/>
  <cols>
    <col min="1" max="1" width="8.42578125" style="10" customWidth="1"/>
    <col min="2" max="2" width="47.7109375" style="10" customWidth="1"/>
    <col min="3" max="3" width="12" style="10" customWidth="1"/>
    <col min="4" max="4" width="11.7109375" style="10" customWidth="1"/>
    <col min="5" max="5" width="12.140625" style="10" customWidth="1"/>
    <col min="6" max="7" width="12.7109375" style="10" customWidth="1"/>
    <col min="8" max="8" width="42.28515625" style="10" customWidth="1"/>
    <col min="9" max="16384" width="9.140625" style="10"/>
  </cols>
  <sheetData>
    <row r="1" spans="1:8" ht="29.25" customHeight="1" x14ac:dyDescent="0.25">
      <c r="A1" s="279" t="s">
        <v>294</v>
      </c>
      <c r="B1" s="279"/>
      <c r="C1" s="279"/>
      <c r="D1" s="279"/>
      <c r="E1" s="279"/>
      <c r="F1" s="279"/>
      <c r="G1" s="279"/>
      <c r="H1" s="279"/>
    </row>
    <row r="2" spans="1:8" s="14" customFormat="1" ht="29.25" hidden="1" customHeight="1" x14ac:dyDescent="0.25">
      <c r="A2" s="11" t="s">
        <v>17</v>
      </c>
      <c r="B2" s="11" t="s">
        <v>74</v>
      </c>
      <c r="C2" s="11" t="s">
        <v>18</v>
      </c>
      <c r="D2" s="11" t="s">
        <v>19</v>
      </c>
      <c r="E2" s="11" t="s">
        <v>20</v>
      </c>
      <c r="F2" s="11" t="s">
        <v>21</v>
      </c>
      <c r="G2" s="11"/>
      <c r="H2" s="12" t="s">
        <v>40</v>
      </c>
    </row>
    <row r="3" spans="1:8" ht="21.95" hidden="1" customHeight="1" x14ac:dyDescent="0.25">
      <c r="A3" s="16">
        <v>1</v>
      </c>
      <c r="B3" s="17" t="s">
        <v>22</v>
      </c>
      <c r="C3" s="18">
        <v>6.68</v>
      </c>
      <c r="D3" s="18">
        <v>7.01</v>
      </c>
      <c r="E3" s="18">
        <v>4.97</v>
      </c>
      <c r="F3" s="18">
        <v>0</v>
      </c>
      <c r="G3" s="18"/>
      <c r="H3" s="17"/>
    </row>
    <row r="4" spans="1:8" ht="21.95" hidden="1" customHeight="1" x14ac:dyDescent="0.25">
      <c r="A4" s="16">
        <v>2</v>
      </c>
      <c r="B4" s="17" t="s">
        <v>23</v>
      </c>
      <c r="C4" s="18">
        <v>12.04</v>
      </c>
      <c r="D4" s="18">
        <v>14.79</v>
      </c>
      <c r="E4" s="18">
        <v>11.88</v>
      </c>
      <c r="F4" s="18">
        <v>0</v>
      </c>
      <c r="G4" s="18"/>
      <c r="H4" s="17"/>
    </row>
    <row r="5" spans="1:8" ht="21.95" hidden="1" customHeight="1" x14ac:dyDescent="0.25">
      <c r="A5" s="16">
        <v>3</v>
      </c>
      <c r="B5" s="17" t="s">
        <v>24</v>
      </c>
      <c r="C5" s="18">
        <v>9.31</v>
      </c>
      <c r="D5" s="18">
        <v>10.050000000000001</v>
      </c>
      <c r="E5" s="18">
        <v>10.75</v>
      </c>
      <c r="F5" s="18">
        <v>0</v>
      </c>
      <c r="G5" s="18"/>
      <c r="H5" s="17"/>
    </row>
    <row r="6" spans="1:8" ht="21.95" hidden="1" customHeight="1" x14ac:dyDescent="0.25">
      <c r="A6" s="16">
        <v>4</v>
      </c>
      <c r="B6" s="17" t="s">
        <v>25</v>
      </c>
      <c r="C6" s="18">
        <v>0.45</v>
      </c>
      <c r="D6" s="18">
        <v>2.13</v>
      </c>
      <c r="E6" s="18">
        <v>1.2</v>
      </c>
      <c r="F6" s="18">
        <v>3.34</v>
      </c>
      <c r="G6" s="18"/>
      <c r="H6" s="17"/>
    </row>
    <row r="7" spans="1:8" ht="21.95" hidden="1" customHeight="1" x14ac:dyDescent="0.25">
      <c r="A7" s="16">
        <v>5</v>
      </c>
      <c r="B7" s="17" t="s">
        <v>26</v>
      </c>
      <c r="C7" s="18">
        <v>49.96</v>
      </c>
      <c r="D7" s="18">
        <v>79.900000000000006</v>
      </c>
      <c r="E7" s="18">
        <v>52.3</v>
      </c>
      <c r="F7" s="18">
        <v>0</v>
      </c>
      <c r="G7" s="18"/>
      <c r="H7" s="17"/>
    </row>
    <row r="8" spans="1:8" ht="21.95" hidden="1" customHeight="1" x14ac:dyDescent="0.25">
      <c r="A8" s="16">
        <v>6</v>
      </c>
      <c r="B8" s="17" t="s">
        <v>27</v>
      </c>
      <c r="C8" s="18">
        <v>656.94</v>
      </c>
      <c r="D8" s="18">
        <v>187.4</v>
      </c>
      <c r="E8" s="18">
        <v>268.60000000000002</v>
      </c>
      <c r="F8" s="18">
        <v>0</v>
      </c>
      <c r="G8" s="18"/>
      <c r="H8" s="18">
        <v>66.72</v>
      </c>
    </row>
    <row r="9" spans="1:8" ht="21.95" hidden="1" customHeight="1" x14ac:dyDescent="0.25">
      <c r="A9" s="16">
        <v>7</v>
      </c>
      <c r="B9" s="17" t="s">
        <v>28</v>
      </c>
      <c r="C9" s="18">
        <v>466.73</v>
      </c>
      <c r="D9" s="18">
        <v>53.44</v>
      </c>
      <c r="E9" s="18">
        <v>315.99</v>
      </c>
      <c r="F9" s="18">
        <v>0</v>
      </c>
      <c r="G9" s="18"/>
      <c r="H9" s="17"/>
    </row>
    <row r="10" spans="1:8" ht="21.95" hidden="1" customHeight="1" x14ac:dyDescent="0.25">
      <c r="A10" s="16">
        <v>8</v>
      </c>
      <c r="B10" s="17" t="s">
        <v>29</v>
      </c>
      <c r="C10" s="18">
        <v>309.99</v>
      </c>
      <c r="D10" s="18">
        <v>303</v>
      </c>
      <c r="E10" s="18">
        <v>193.39</v>
      </c>
      <c r="F10" s="18">
        <v>165.61</v>
      </c>
      <c r="G10" s="18"/>
      <c r="H10" s="17">
        <v>94.16</v>
      </c>
    </row>
    <row r="11" spans="1:8" ht="21.95" hidden="1" customHeight="1" x14ac:dyDescent="0.25">
      <c r="A11" s="16">
        <v>9</v>
      </c>
      <c r="B11" s="17" t="s">
        <v>30</v>
      </c>
      <c r="C11" s="18">
        <v>0</v>
      </c>
      <c r="D11" s="18">
        <v>49.95</v>
      </c>
      <c r="E11" s="18">
        <v>0</v>
      </c>
      <c r="F11" s="18">
        <v>0</v>
      </c>
      <c r="G11" s="18"/>
      <c r="H11" s="17"/>
    </row>
    <row r="12" spans="1:8" ht="21.95" hidden="1" customHeight="1" x14ac:dyDescent="0.25">
      <c r="A12" s="16">
        <v>10</v>
      </c>
      <c r="B12" s="17" t="s">
        <v>31</v>
      </c>
      <c r="C12" s="18">
        <v>74.239999999999995</v>
      </c>
      <c r="D12" s="18">
        <v>68.62</v>
      </c>
      <c r="E12" s="18">
        <v>74.88</v>
      </c>
      <c r="F12" s="18">
        <v>16.66</v>
      </c>
      <c r="G12" s="18"/>
      <c r="H12" s="18">
        <v>227.94</v>
      </c>
    </row>
    <row r="13" spans="1:8" ht="21.95" hidden="1" customHeight="1" x14ac:dyDescent="0.25">
      <c r="A13" s="16">
        <v>11</v>
      </c>
      <c r="B13" s="17" t="s">
        <v>32</v>
      </c>
      <c r="C13" s="18">
        <v>21.94</v>
      </c>
      <c r="D13" s="18">
        <v>20.92</v>
      </c>
      <c r="E13" s="18">
        <v>17.940000000000001</v>
      </c>
      <c r="F13" s="18">
        <v>0</v>
      </c>
      <c r="G13" s="18"/>
      <c r="H13" s="17"/>
    </row>
    <row r="14" spans="1:8" ht="21.95" hidden="1" customHeight="1" x14ac:dyDescent="0.25">
      <c r="A14" s="16">
        <v>12</v>
      </c>
      <c r="B14" s="17" t="s">
        <v>33</v>
      </c>
      <c r="C14" s="18">
        <v>178.7</v>
      </c>
      <c r="D14" s="18">
        <v>160.57</v>
      </c>
      <c r="E14" s="18">
        <v>162.85</v>
      </c>
      <c r="F14" s="18">
        <v>67.78</v>
      </c>
      <c r="G14" s="18"/>
      <c r="H14" s="17">
        <v>154.85</v>
      </c>
    </row>
    <row r="15" spans="1:8" ht="21.95" hidden="1" customHeight="1" x14ac:dyDescent="0.25">
      <c r="A15" s="16">
        <v>13</v>
      </c>
      <c r="B15" s="17" t="s">
        <v>34</v>
      </c>
      <c r="C15" s="18">
        <v>56.7</v>
      </c>
      <c r="D15" s="18">
        <v>63.28</v>
      </c>
      <c r="E15" s="18">
        <v>48.64</v>
      </c>
      <c r="F15" s="18">
        <v>34.700000000000003</v>
      </c>
      <c r="G15" s="18"/>
      <c r="H15" s="17"/>
    </row>
    <row r="16" spans="1:8" ht="21.95" hidden="1" customHeight="1" x14ac:dyDescent="0.25">
      <c r="A16" s="16">
        <v>14</v>
      </c>
      <c r="B16" s="17" t="s">
        <v>35</v>
      </c>
      <c r="C16" s="18">
        <v>26.62</v>
      </c>
      <c r="D16" s="18">
        <v>26.87</v>
      </c>
      <c r="E16" s="18">
        <v>25.17</v>
      </c>
      <c r="F16" s="18">
        <v>13.73</v>
      </c>
      <c r="G16" s="18"/>
      <c r="H16" s="17"/>
    </row>
    <row r="17" spans="1:8" ht="21.95" hidden="1" customHeight="1" x14ac:dyDescent="0.25">
      <c r="A17" s="16">
        <v>15</v>
      </c>
      <c r="B17" s="17" t="s">
        <v>36</v>
      </c>
      <c r="C17" s="18">
        <v>11.25</v>
      </c>
      <c r="D17" s="18">
        <v>12.12</v>
      </c>
      <c r="E17" s="18">
        <v>12.09</v>
      </c>
      <c r="F17" s="18">
        <v>0</v>
      </c>
      <c r="G17" s="18"/>
      <c r="H17" s="17"/>
    </row>
    <row r="18" spans="1:8" ht="15.75" hidden="1" x14ac:dyDescent="0.25">
      <c r="A18" s="284" t="s">
        <v>37</v>
      </c>
      <c r="B18" s="284"/>
      <c r="C18" s="284"/>
      <c r="D18" s="284"/>
      <c r="E18" s="284"/>
      <c r="F18" s="17"/>
      <c r="G18" s="17"/>
      <c r="H18" s="17"/>
    </row>
    <row r="19" spans="1:8" ht="15.75" hidden="1" x14ac:dyDescent="0.25">
      <c r="A19" s="19"/>
      <c r="B19" s="19"/>
      <c r="C19" s="19"/>
      <c r="D19" s="19"/>
      <c r="E19" s="19"/>
      <c r="F19" s="17"/>
      <c r="G19" s="17"/>
      <c r="H19" s="17"/>
    </row>
    <row r="20" spans="1:8" ht="21.75" customHeight="1" x14ac:dyDescent="0.25">
      <c r="A20" s="280" t="s">
        <v>387</v>
      </c>
      <c r="B20" s="280"/>
      <c r="C20" s="280"/>
      <c r="D20" s="280"/>
      <c r="E20" s="280"/>
      <c r="F20" s="280"/>
      <c r="G20" s="280"/>
      <c r="H20" s="280"/>
    </row>
    <row r="21" spans="1:8" x14ac:dyDescent="0.25">
      <c r="A21" s="21"/>
      <c r="B21" s="22"/>
      <c r="C21" s="22"/>
      <c r="D21" s="22"/>
      <c r="E21" s="22"/>
      <c r="F21" s="23"/>
      <c r="G21" s="23"/>
      <c r="H21" s="23" t="s">
        <v>396</v>
      </c>
    </row>
    <row r="22" spans="1:8" s="17" customFormat="1" ht="42" customHeight="1" x14ac:dyDescent="0.25">
      <c r="A22" s="24" t="s">
        <v>388</v>
      </c>
      <c r="B22" s="25" t="s">
        <v>389</v>
      </c>
      <c r="C22" s="25" t="s">
        <v>40</v>
      </c>
      <c r="D22" s="25" t="s">
        <v>302</v>
      </c>
      <c r="E22" s="24" t="s">
        <v>476</v>
      </c>
      <c r="F22" s="24" t="s">
        <v>497</v>
      </c>
      <c r="G22" s="24" t="s">
        <v>498</v>
      </c>
      <c r="H22" s="25" t="s">
        <v>390</v>
      </c>
    </row>
    <row r="23" spans="1:8" s="20" customFormat="1" ht="21" customHeight="1" x14ac:dyDescent="0.25">
      <c r="A23" s="26">
        <v>1</v>
      </c>
      <c r="B23" s="27" t="s">
        <v>93</v>
      </c>
      <c r="C23" s="28">
        <v>209.47</v>
      </c>
      <c r="D23" s="28" t="s">
        <v>301</v>
      </c>
      <c r="E23" s="28">
        <v>161.88</v>
      </c>
      <c r="F23" s="28">
        <v>210</v>
      </c>
      <c r="G23" s="28">
        <v>240</v>
      </c>
      <c r="H23" s="27" t="s">
        <v>344</v>
      </c>
    </row>
    <row r="24" spans="1:8" ht="21" customHeight="1" x14ac:dyDescent="0.25">
      <c r="A24" s="26">
        <v>2</v>
      </c>
      <c r="B24" s="27" t="s">
        <v>31</v>
      </c>
      <c r="C24" s="28">
        <v>227.94</v>
      </c>
      <c r="D24" s="28">
        <v>452.96</v>
      </c>
      <c r="E24" s="28">
        <v>527.91999999999996</v>
      </c>
      <c r="F24" s="28">
        <v>555</v>
      </c>
      <c r="G24" s="28">
        <v>260</v>
      </c>
      <c r="H24" s="27" t="s">
        <v>345</v>
      </c>
    </row>
    <row r="25" spans="1:8" ht="21" customHeight="1" x14ac:dyDescent="0.25">
      <c r="A25" s="26">
        <v>3</v>
      </c>
      <c r="B25" s="27" t="s">
        <v>94</v>
      </c>
      <c r="C25" s="28">
        <v>62.25</v>
      </c>
      <c r="D25" s="28">
        <v>97.26</v>
      </c>
      <c r="E25" s="28">
        <v>91.76</v>
      </c>
      <c r="F25" s="28">
        <v>80.5</v>
      </c>
      <c r="G25" s="28">
        <v>86</v>
      </c>
      <c r="H25" s="27" t="s">
        <v>346</v>
      </c>
    </row>
    <row r="26" spans="1:8" ht="21" customHeight="1" x14ac:dyDescent="0.25">
      <c r="A26" s="26">
        <v>4</v>
      </c>
      <c r="B26" s="27" t="s">
        <v>235</v>
      </c>
      <c r="C26" s="28">
        <v>66.72</v>
      </c>
      <c r="D26" s="28">
        <v>98.99</v>
      </c>
      <c r="E26" s="28">
        <v>173.34</v>
      </c>
      <c r="F26" s="28">
        <v>150.5</v>
      </c>
      <c r="G26" s="28">
        <v>196</v>
      </c>
      <c r="H26" s="27" t="s">
        <v>347</v>
      </c>
    </row>
    <row r="27" spans="1:8" ht="21" customHeight="1" x14ac:dyDescent="0.25">
      <c r="A27" s="10" t="s">
        <v>293</v>
      </c>
      <c r="C27" s="10" t="s">
        <v>392</v>
      </c>
    </row>
    <row r="28" spans="1:8" ht="21" customHeight="1" x14ac:dyDescent="0.25">
      <c r="A28" s="10" t="s">
        <v>303</v>
      </c>
      <c r="C28" s="10" t="s">
        <v>304</v>
      </c>
    </row>
    <row r="29" spans="1:8" ht="33" customHeight="1" x14ac:dyDescent="0.25">
      <c r="A29" s="278" t="s">
        <v>496</v>
      </c>
      <c r="B29" s="278"/>
      <c r="C29" s="278"/>
      <c r="D29" s="278"/>
      <c r="E29" s="278"/>
      <c r="F29" s="278"/>
      <c r="G29" s="278"/>
      <c r="H29" s="278"/>
    </row>
    <row r="30" spans="1:8" ht="5.25" customHeight="1" x14ac:dyDescent="0.25">
      <c r="A30" s="29"/>
      <c r="B30" s="30"/>
      <c r="C30" s="30"/>
      <c r="D30" s="30"/>
      <c r="E30" s="30"/>
      <c r="F30" s="30"/>
      <c r="G30" s="30"/>
      <c r="H30" s="31"/>
    </row>
    <row r="31" spans="1:8" s="32" customFormat="1" ht="31.5" customHeight="1" x14ac:dyDescent="0.25">
      <c r="A31" s="24" t="s">
        <v>510</v>
      </c>
      <c r="B31" s="25" t="s">
        <v>74</v>
      </c>
      <c r="C31" s="281" t="s">
        <v>236</v>
      </c>
      <c r="D31" s="282"/>
      <c r="E31" s="282"/>
      <c r="F31" s="282"/>
      <c r="G31" s="283"/>
      <c r="H31" s="25" t="s">
        <v>391</v>
      </c>
    </row>
    <row r="32" spans="1:8" s="33" customFormat="1" ht="25.5" customHeight="1" x14ac:dyDescent="0.25">
      <c r="A32" s="272">
        <v>1</v>
      </c>
      <c r="B32" s="277" t="s">
        <v>393</v>
      </c>
      <c r="C32" s="274" t="s">
        <v>305</v>
      </c>
      <c r="D32" s="275"/>
      <c r="E32" s="275"/>
      <c r="F32" s="275"/>
      <c r="G32" s="276"/>
      <c r="H32" s="27" t="s">
        <v>348</v>
      </c>
    </row>
    <row r="33" spans="1:8" s="33" customFormat="1" ht="25.5" customHeight="1" x14ac:dyDescent="0.25">
      <c r="A33" s="272"/>
      <c r="B33" s="277"/>
      <c r="C33" s="274" t="s">
        <v>306</v>
      </c>
      <c r="D33" s="275"/>
      <c r="E33" s="275"/>
      <c r="F33" s="275"/>
      <c r="G33" s="276"/>
      <c r="H33" s="27" t="s">
        <v>349</v>
      </c>
    </row>
    <row r="34" spans="1:8" s="33" customFormat="1" ht="25.5" customHeight="1" x14ac:dyDescent="0.25">
      <c r="A34" s="272">
        <v>2</v>
      </c>
      <c r="B34" s="277" t="s">
        <v>394</v>
      </c>
      <c r="C34" s="274" t="s">
        <v>33</v>
      </c>
      <c r="D34" s="275"/>
      <c r="E34" s="275"/>
      <c r="F34" s="275"/>
      <c r="G34" s="276"/>
      <c r="H34" s="27" t="s">
        <v>350</v>
      </c>
    </row>
    <row r="35" spans="1:8" s="33" customFormat="1" ht="25.5" customHeight="1" x14ac:dyDescent="0.25">
      <c r="A35" s="272"/>
      <c r="B35" s="277"/>
      <c r="C35" s="274" t="s">
        <v>32</v>
      </c>
      <c r="D35" s="275"/>
      <c r="E35" s="275"/>
      <c r="F35" s="275"/>
      <c r="G35" s="276"/>
      <c r="H35" s="27" t="s">
        <v>351</v>
      </c>
    </row>
    <row r="36" spans="1:8" s="33" customFormat="1" ht="25.5" customHeight="1" x14ac:dyDescent="0.25">
      <c r="A36" s="272"/>
      <c r="B36" s="277"/>
      <c r="C36" s="274" t="s">
        <v>307</v>
      </c>
      <c r="D36" s="275"/>
      <c r="E36" s="275"/>
      <c r="F36" s="275"/>
      <c r="G36" s="276"/>
      <c r="H36" s="27" t="s">
        <v>352</v>
      </c>
    </row>
    <row r="37" spans="1:8" s="33" customFormat="1" ht="25.5" customHeight="1" x14ac:dyDescent="0.25">
      <c r="A37" s="272">
        <v>3</v>
      </c>
      <c r="B37" s="273" t="s">
        <v>395</v>
      </c>
      <c r="C37" s="274" t="s">
        <v>310</v>
      </c>
      <c r="D37" s="275"/>
      <c r="E37" s="275"/>
      <c r="F37" s="275"/>
      <c r="G37" s="276"/>
      <c r="H37" s="34" t="s">
        <v>353</v>
      </c>
    </row>
    <row r="38" spans="1:8" s="33" customFormat="1" ht="25.5" customHeight="1" x14ac:dyDescent="0.25">
      <c r="A38" s="272"/>
      <c r="B38" s="273"/>
      <c r="C38" s="274" t="s">
        <v>308</v>
      </c>
      <c r="D38" s="275"/>
      <c r="E38" s="275"/>
      <c r="F38" s="275"/>
      <c r="G38" s="276"/>
      <c r="H38" s="34" t="s">
        <v>354</v>
      </c>
    </row>
    <row r="39" spans="1:8" s="33" customFormat="1" ht="25.5" customHeight="1" x14ac:dyDescent="0.25">
      <c r="A39" s="272"/>
      <c r="B39" s="273"/>
      <c r="C39" s="274" t="s">
        <v>309</v>
      </c>
      <c r="D39" s="275"/>
      <c r="E39" s="275"/>
      <c r="F39" s="275"/>
      <c r="G39" s="276"/>
      <c r="H39" s="34" t="s">
        <v>355</v>
      </c>
    </row>
    <row r="40" spans="1:8" hidden="1" x14ac:dyDescent="0.25">
      <c r="A40" s="10" t="s">
        <v>293</v>
      </c>
      <c r="C40" s="10" t="s">
        <v>392</v>
      </c>
    </row>
    <row r="41" spans="1:8" hidden="1" x14ac:dyDescent="0.25">
      <c r="A41" s="10" t="s">
        <v>303</v>
      </c>
      <c r="C41" s="10" t="s">
        <v>304</v>
      </c>
      <c r="F41" s="10" t="s">
        <v>495</v>
      </c>
    </row>
    <row r="42" spans="1:8" hidden="1" x14ac:dyDescent="0.25"/>
  </sheetData>
  <mergeCells count="19">
    <mergeCell ref="B32:B33"/>
    <mergeCell ref="B34:B36"/>
    <mergeCell ref="A29:H29"/>
    <mergeCell ref="A1:H1"/>
    <mergeCell ref="A20:H20"/>
    <mergeCell ref="C33:G33"/>
    <mergeCell ref="C34:G34"/>
    <mergeCell ref="C31:G31"/>
    <mergeCell ref="C32:G32"/>
    <mergeCell ref="A18:E18"/>
    <mergeCell ref="A32:A33"/>
    <mergeCell ref="A37:A39"/>
    <mergeCell ref="B37:B39"/>
    <mergeCell ref="C35:G35"/>
    <mergeCell ref="C36:G36"/>
    <mergeCell ref="C37:G37"/>
    <mergeCell ref="C38:G38"/>
    <mergeCell ref="C39:G39"/>
    <mergeCell ref="A34:A36"/>
  </mergeCells>
  <pageMargins left="0.7" right="0.7" top="0.75" bottom="0.75" header="0.3" footer="0.3"/>
  <pageSetup paperSize="9" scale="7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view="pageBreakPreview" topLeftCell="A40" zoomScale="85" zoomScaleSheetLayoutView="85" workbookViewId="0">
      <selection activeCell="K31" sqref="K31"/>
    </sheetView>
  </sheetViews>
  <sheetFormatPr defaultRowHeight="15" x14ac:dyDescent="0.25"/>
  <cols>
    <col min="1" max="1" width="7.42578125" style="101" customWidth="1"/>
    <col min="2" max="2" width="20.28515625" style="101" customWidth="1"/>
    <col min="3" max="3" width="14.140625" style="101" customWidth="1"/>
    <col min="4" max="4" width="14.28515625" style="101" customWidth="1"/>
    <col min="5" max="5" width="13.28515625" style="101" customWidth="1"/>
    <col min="6" max="6" width="12.5703125" style="101" customWidth="1"/>
    <col min="7" max="7" width="12.85546875" style="101" customWidth="1"/>
    <col min="8" max="8" width="13.7109375" style="101" customWidth="1"/>
    <col min="9" max="9" width="30.5703125" style="101" customWidth="1"/>
    <col min="10" max="16384" width="9.140625" style="101"/>
  </cols>
  <sheetData>
    <row r="1" spans="1:9" ht="15.75" x14ac:dyDescent="0.25">
      <c r="A1" s="286" t="s">
        <v>286</v>
      </c>
      <c r="B1" s="286"/>
      <c r="C1" s="286"/>
      <c r="D1" s="286"/>
      <c r="E1" s="286"/>
      <c r="F1" s="286"/>
      <c r="G1" s="286"/>
      <c r="H1" s="286"/>
      <c r="I1" s="286"/>
    </row>
    <row r="2" spans="1:9" ht="15" customHeight="1" x14ac:dyDescent="0.25">
      <c r="A2" s="286" t="s">
        <v>386</v>
      </c>
      <c r="B2" s="286"/>
      <c r="C2" s="286"/>
      <c r="D2" s="286"/>
      <c r="E2" s="286"/>
      <c r="F2" s="286"/>
      <c r="G2" s="286"/>
      <c r="H2" s="286"/>
      <c r="I2" s="286"/>
    </row>
    <row r="3" spans="1:9" s="234" customFormat="1" ht="15.75" x14ac:dyDescent="0.25">
      <c r="A3" s="286" t="s">
        <v>237</v>
      </c>
      <c r="B3" s="286"/>
      <c r="C3" s="286"/>
      <c r="D3" s="286"/>
      <c r="E3" s="286"/>
      <c r="F3" s="286"/>
      <c r="G3" s="286"/>
      <c r="H3" s="286"/>
      <c r="I3" s="286"/>
    </row>
    <row r="4" spans="1:9" s="234" customFormat="1" ht="15.75" x14ac:dyDescent="0.25">
      <c r="A4" s="286" t="s">
        <v>397</v>
      </c>
      <c r="B4" s="286"/>
      <c r="C4" s="286"/>
      <c r="D4" s="286"/>
      <c r="E4" s="286"/>
      <c r="F4" s="286"/>
      <c r="G4" s="286"/>
      <c r="H4" s="286"/>
      <c r="I4" s="286"/>
    </row>
    <row r="5" spans="1:9" x14ac:dyDescent="0.25">
      <c r="B5" s="235"/>
      <c r="C5" s="235"/>
      <c r="D5" s="235"/>
      <c r="E5" s="235"/>
      <c r="F5" s="287" t="s">
        <v>398</v>
      </c>
      <c r="G5" s="287"/>
      <c r="H5" s="287"/>
      <c r="I5" s="287"/>
    </row>
    <row r="6" spans="1:9" ht="39" customHeight="1" x14ac:dyDescent="0.25">
      <c r="A6" s="236" t="s">
        <v>180</v>
      </c>
      <c r="B6" s="237" t="s">
        <v>181</v>
      </c>
      <c r="C6" s="238" t="s">
        <v>182</v>
      </c>
      <c r="D6" s="238" t="s">
        <v>183</v>
      </c>
      <c r="E6" s="239" t="s">
        <v>184</v>
      </c>
      <c r="F6" s="240" t="s">
        <v>185</v>
      </c>
      <c r="G6" s="239" t="s">
        <v>186</v>
      </c>
      <c r="H6" s="239" t="s">
        <v>474</v>
      </c>
      <c r="I6" s="241" t="s">
        <v>752</v>
      </c>
    </row>
    <row r="7" spans="1:9" ht="25.5" x14ac:dyDescent="0.25">
      <c r="A7" s="242" t="s">
        <v>753</v>
      </c>
      <c r="B7" s="243"/>
      <c r="C7" s="244" t="s">
        <v>475</v>
      </c>
      <c r="D7" s="244" t="s">
        <v>754</v>
      </c>
      <c r="E7" s="245" t="s">
        <v>755</v>
      </c>
      <c r="F7" s="246" t="s">
        <v>756</v>
      </c>
      <c r="G7" s="245" t="s">
        <v>757</v>
      </c>
      <c r="H7" s="245" t="s">
        <v>758</v>
      </c>
      <c r="I7" s="247"/>
    </row>
    <row r="8" spans="1:9" s="252" customFormat="1" ht="21.75" customHeight="1" x14ac:dyDescent="0.25">
      <c r="A8" s="248">
        <v>1</v>
      </c>
      <c r="B8" s="249" t="s">
        <v>139</v>
      </c>
      <c r="C8" s="250" t="s">
        <v>187</v>
      </c>
      <c r="D8" s="250" t="s">
        <v>188</v>
      </c>
      <c r="E8" s="250" t="s">
        <v>189</v>
      </c>
      <c r="F8" s="250" t="s">
        <v>190</v>
      </c>
      <c r="G8" s="250" t="s">
        <v>191</v>
      </c>
      <c r="H8" s="250">
        <v>229409</v>
      </c>
      <c r="I8" s="251" t="s">
        <v>511</v>
      </c>
    </row>
    <row r="9" spans="1:9" s="252" customFormat="1" ht="21.75" customHeight="1" x14ac:dyDescent="0.25">
      <c r="A9" s="253">
        <v>2</v>
      </c>
      <c r="B9" s="254" t="s">
        <v>157</v>
      </c>
      <c r="C9" s="255">
        <v>378</v>
      </c>
      <c r="D9" s="255" t="s">
        <v>192</v>
      </c>
      <c r="E9" s="255" t="s">
        <v>193</v>
      </c>
      <c r="F9" s="255">
        <v>8</v>
      </c>
      <c r="G9" s="255">
        <v>0</v>
      </c>
      <c r="H9" s="250" t="s">
        <v>202</v>
      </c>
      <c r="I9" s="256" t="s">
        <v>512</v>
      </c>
    </row>
    <row r="10" spans="1:9" s="252" customFormat="1" ht="21.75" customHeight="1" x14ac:dyDescent="0.25">
      <c r="A10" s="253">
        <v>3</v>
      </c>
      <c r="B10" s="254" t="s">
        <v>50</v>
      </c>
      <c r="C10" s="255">
        <v>8642</v>
      </c>
      <c r="D10" s="255">
        <v>0</v>
      </c>
      <c r="E10" s="255">
        <v>0</v>
      </c>
      <c r="F10" s="255">
        <v>0</v>
      </c>
      <c r="G10" s="255">
        <v>0</v>
      </c>
      <c r="H10" s="250">
        <v>0</v>
      </c>
      <c r="I10" s="256" t="s">
        <v>513</v>
      </c>
    </row>
    <row r="11" spans="1:9" s="252" customFormat="1" ht="21.75" customHeight="1" x14ac:dyDescent="0.25">
      <c r="A11" s="253">
        <v>4</v>
      </c>
      <c r="B11" s="254" t="s">
        <v>47</v>
      </c>
      <c r="C11" s="255">
        <v>30330</v>
      </c>
      <c r="D11" s="255">
        <v>69224</v>
      </c>
      <c r="E11" s="255">
        <v>92956</v>
      </c>
      <c r="F11" s="255">
        <v>41419</v>
      </c>
      <c r="G11" s="255">
        <v>43279</v>
      </c>
      <c r="H11" s="250">
        <v>35114</v>
      </c>
      <c r="I11" s="256" t="s">
        <v>514</v>
      </c>
    </row>
    <row r="12" spans="1:9" s="252" customFormat="1" ht="21.75" customHeight="1" x14ac:dyDescent="0.25">
      <c r="A12" s="253">
        <v>5</v>
      </c>
      <c r="B12" s="254" t="s">
        <v>42</v>
      </c>
      <c r="C12" s="255">
        <v>83789</v>
      </c>
      <c r="D12" s="255" t="s">
        <v>194</v>
      </c>
      <c r="E12" s="255">
        <v>86211</v>
      </c>
      <c r="F12" s="255" t="s">
        <v>195</v>
      </c>
      <c r="G12" s="255">
        <v>98697</v>
      </c>
      <c r="H12" s="250">
        <v>26037</v>
      </c>
      <c r="I12" s="256" t="s">
        <v>515</v>
      </c>
    </row>
    <row r="13" spans="1:9" s="252" customFormat="1" ht="21.75" customHeight="1" x14ac:dyDescent="0.25">
      <c r="A13" s="253">
        <v>6</v>
      </c>
      <c r="B13" s="254" t="s">
        <v>152</v>
      </c>
      <c r="C13" s="255">
        <v>1409</v>
      </c>
      <c r="D13" s="255">
        <v>848</v>
      </c>
      <c r="E13" s="255">
        <v>1468</v>
      </c>
      <c r="F13" s="255">
        <v>1498</v>
      </c>
      <c r="G13" s="255">
        <v>1299</v>
      </c>
      <c r="H13" s="250" t="s">
        <v>202</v>
      </c>
      <c r="I13" s="256" t="s">
        <v>516</v>
      </c>
    </row>
    <row r="14" spans="1:9" s="252" customFormat="1" ht="21.75" customHeight="1" x14ac:dyDescent="0.25">
      <c r="A14" s="253">
        <v>7</v>
      </c>
      <c r="B14" s="254" t="s">
        <v>45</v>
      </c>
      <c r="C14" s="255">
        <v>471</v>
      </c>
      <c r="D14" s="255">
        <v>154</v>
      </c>
      <c r="E14" s="255">
        <v>346</v>
      </c>
      <c r="F14" s="255">
        <v>21</v>
      </c>
      <c r="G14" s="255">
        <v>38</v>
      </c>
      <c r="H14" s="250">
        <v>15</v>
      </c>
      <c r="I14" s="256" t="s">
        <v>517</v>
      </c>
    </row>
    <row r="15" spans="1:9" s="252" customFormat="1" ht="21.75" customHeight="1" x14ac:dyDescent="0.25">
      <c r="A15" s="253">
        <v>8</v>
      </c>
      <c r="B15" s="254" t="s">
        <v>142</v>
      </c>
      <c r="C15" s="255" t="s">
        <v>196</v>
      </c>
      <c r="D15" s="255" t="s">
        <v>197</v>
      </c>
      <c r="E15" s="255" t="s">
        <v>198</v>
      </c>
      <c r="F15" s="255" t="s">
        <v>199</v>
      </c>
      <c r="G15" s="255" t="s">
        <v>200</v>
      </c>
      <c r="H15" s="250">
        <v>177148</v>
      </c>
      <c r="I15" s="256" t="s">
        <v>518</v>
      </c>
    </row>
    <row r="16" spans="1:9" s="252" customFormat="1" ht="21.75" customHeight="1" x14ac:dyDescent="0.25">
      <c r="A16" s="253">
        <v>9</v>
      </c>
      <c r="B16" s="254" t="s">
        <v>147</v>
      </c>
      <c r="C16" s="255">
        <v>68026</v>
      </c>
      <c r="D16" s="255">
        <v>57197</v>
      </c>
      <c r="E16" s="255">
        <v>35798</v>
      </c>
      <c r="F16" s="255">
        <v>30643</v>
      </c>
      <c r="G16" s="255">
        <v>25474</v>
      </c>
      <c r="H16" s="250">
        <v>17000</v>
      </c>
      <c r="I16" s="256" t="s">
        <v>519</v>
      </c>
    </row>
    <row r="17" spans="1:9" s="252" customFormat="1" ht="21.75" customHeight="1" x14ac:dyDescent="0.25">
      <c r="A17" s="253">
        <v>10</v>
      </c>
      <c r="B17" s="254" t="s">
        <v>151</v>
      </c>
      <c r="C17" s="255">
        <v>28902</v>
      </c>
      <c r="D17" s="255">
        <v>25595</v>
      </c>
      <c r="E17" s="255">
        <v>20728</v>
      </c>
      <c r="F17" s="255">
        <v>11449</v>
      </c>
      <c r="G17" s="255">
        <v>10052</v>
      </c>
      <c r="H17" s="250">
        <v>9200</v>
      </c>
      <c r="I17" s="256" t="s">
        <v>520</v>
      </c>
    </row>
    <row r="18" spans="1:9" s="252" customFormat="1" ht="21.75" customHeight="1" x14ac:dyDescent="0.25">
      <c r="A18" s="253">
        <v>11</v>
      </c>
      <c r="B18" s="254" t="s">
        <v>43</v>
      </c>
      <c r="C18" s="255">
        <v>13988</v>
      </c>
      <c r="D18" s="255">
        <v>8704</v>
      </c>
      <c r="E18" s="255">
        <v>8454</v>
      </c>
      <c r="F18" s="255">
        <v>10863</v>
      </c>
      <c r="G18" s="255">
        <v>7307</v>
      </c>
      <c r="H18" s="250">
        <v>11371</v>
      </c>
      <c r="I18" s="256" t="s">
        <v>521</v>
      </c>
    </row>
    <row r="19" spans="1:9" s="252" customFormat="1" ht="21.75" customHeight="1" x14ac:dyDescent="0.25">
      <c r="A19" s="253">
        <v>12</v>
      </c>
      <c r="B19" s="254" t="s">
        <v>46</v>
      </c>
      <c r="C19" s="255">
        <v>10746</v>
      </c>
      <c r="D19" s="255" t="s">
        <v>201</v>
      </c>
      <c r="E19" s="255">
        <v>7296</v>
      </c>
      <c r="F19" s="255" t="s">
        <v>202</v>
      </c>
      <c r="G19" s="255">
        <v>21005</v>
      </c>
      <c r="H19" s="250">
        <v>22729</v>
      </c>
      <c r="I19" s="256" t="s">
        <v>522</v>
      </c>
    </row>
    <row r="20" spans="1:9" s="252" customFormat="1" ht="21.75" customHeight="1" x14ac:dyDescent="0.25">
      <c r="A20" s="253">
        <v>13</v>
      </c>
      <c r="B20" s="254" t="s">
        <v>174</v>
      </c>
      <c r="C20" s="255">
        <v>80385</v>
      </c>
      <c r="D20" s="255">
        <v>82925</v>
      </c>
      <c r="E20" s="255">
        <v>52805</v>
      </c>
      <c r="F20" s="255">
        <v>69093</v>
      </c>
      <c r="G20" s="255">
        <v>61686</v>
      </c>
      <c r="H20" s="250">
        <v>62108</v>
      </c>
      <c r="I20" s="256" t="s">
        <v>523</v>
      </c>
    </row>
    <row r="21" spans="1:9" s="252" customFormat="1" ht="21.75" customHeight="1" x14ac:dyDescent="0.25">
      <c r="A21" s="253">
        <v>14</v>
      </c>
      <c r="B21" s="254" t="s">
        <v>48</v>
      </c>
      <c r="C21" s="255">
        <v>10154</v>
      </c>
      <c r="D21" s="255">
        <v>3891</v>
      </c>
      <c r="E21" s="255">
        <v>3700</v>
      </c>
      <c r="F21" s="255">
        <v>1117</v>
      </c>
      <c r="G21" s="255">
        <v>46695</v>
      </c>
      <c r="H21" s="250" t="s">
        <v>489</v>
      </c>
      <c r="I21" s="256" t="s">
        <v>524</v>
      </c>
    </row>
    <row r="22" spans="1:9" s="252" customFormat="1" ht="21.75" customHeight="1" x14ac:dyDescent="0.25">
      <c r="A22" s="253">
        <v>15</v>
      </c>
      <c r="B22" s="254" t="s">
        <v>143</v>
      </c>
      <c r="C22" s="255" t="s">
        <v>203</v>
      </c>
      <c r="D22" s="255" t="s">
        <v>204</v>
      </c>
      <c r="E22" s="255">
        <v>7499</v>
      </c>
      <c r="F22" s="255" t="s">
        <v>205</v>
      </c>
      <c r="G22" s="255">
        <v>99197</v>
      </c>
      <c r="H22" s="250" t="s">
        <v>202</v>
      </c>
      <c r="I22" s="256" t="s">
        <v>525</v>
      </c>
    </row>
    <row r="23" spans="1:9" s="252" customFormat="1" ht="21.75" customHeight="1" x14ac:dyDescent="0.25">
      <c r="A23" s="253">
        <v>16</v>
      </c>
      <c r="B23" s="254" t="s">
        <v>144</v>
      </c>
      <c r="C23" s="255" t="s">
        <v>206</v>
      </c>
      <c r="D23" s="255" t="s">
        <v>207</v>
      </c>
      <c r="E23" s="255">
        <v>91413</v>
      </c>
      <c r="F23" s="255">
        <v>55793</v>
      </c>
      <c r="G23" s="255">
        <v>42100</v>
      </c>
      <c r="H23" s="250">
        <v>37393</v>
      </c>
      <c r="I23" s="256" t="s">
        <v>526</v>
      </c>
    </row>
    <row r="24" spans="1:9" s="252" customFormat="1" ht="21.75" customHeight="1" x14ac:dyDescent="0.25">
      <c r="A24" s="253">
        <v>17</v>
      </c>
      <c r="B24" s="254" t="s">
        <v>155</v>
      </c>
      <c r="C24" s="255">
        <v>14595</v>
      </c>
      <c r="D24" s="255">
        <v>17916</v>
      </c>
      <c r="E24" s="255" t="s">
        <v>208</v>
      </c>
      <c r="F24" s="255" t="s">
        <v>209</v>
      </c>
      <c r="G24" s="255">
        <v>12247</v>
      </c>
      <c r="H24" s="250">
        <v>6442</v>
      </c>
      <c r="I24" s="256" t="s">
        <v>527</v>
      </c>
    </row>
    <row r="25" spans="1:9" s="252" customFormat="1" ht="21.75" customHeight="1" x14ac:dyDescent="0.25">
      <c r="A25" s="253">
        <v>18</v>
      </c>
      <c r="B25" s="254" t="s">
        <v>52</v>
      </c>
      <c r="C25" s="255">
        <v>4852</v>
      </c>
      <c r="D25" s="255">
        <v>16330</v>
      </c>
      <c r="E25" s="255">
        <v>1991</v>
      </c>
      <c r="F25" s="255">
        <v>3186</v>
      </c>
      <c r="G25" s="255">
        <v>0</v>
      </c>
      <c r="H25" s="250">
        <v>2743</v>
      </c>
      <c r="I25" s="256" t="s">
        <v>528</v>
      </c>
    </row>
    <row r="26" spans="1:9" s="252" customFormat="1" ht="21.75" customHeight="1" x14ac:dyDescent="0.25">
      <c r="A26" s="253">
        <v>19</v>
      </c>
      <c r="B26" s="254" t="s">
        <v>159</v>
      </c>
      <c r="C26" s="255">
        <v>4071</v>
      </c>
      <c r="D26" s="255" t="s">
        <v>210</v>
      </c>
      <c r="E26" s="255">
        <v>0</v>
      </c>
      <c r="F26" s="255" t="s">
        <v>202</v>
      </c>
      <c r="G26" s="255">
        <v>4050</v>
      </c>
      <c r="H26" s="250">
        <v>4020</v>
      </c>
      <c r="I26" s="256" t="s">
        <v>529</v>
      </c>
    </row>
    <row r="27" spans="1:9" s="252" customFormat="1" ht="21.75" customHeight="1" x14ac:dyDescent="0.25">
      <c r="A27" s="253">
        <v>20</v>
      </c>
      <c r="B27" s="254" t="s">
        <v>156</v>
      </c>
      <c r="C27" s="255" t="s">
        <v>211</v>
      </c>
      <c r="D27" s="255" t="s">
        <v>212</v>
      </c>
      <c r="E27" s="255" t="s">
        <v>213</v>
      </c>
      <c r="F27" s="255" t="s">
        <v>202</v>
      </c>
      <c r="G27" s="255">
        <v>0</v>
      </c>
      <c r="H27" s="250" t="s">
        <v>202</v>
      </c>
      <c r="I27" s="256" t="s">
        <v>530</v>
      </c>
    </row>
    <row r="28" spans="1:9" s="252" customFormat="1" ht="21.75" customHeight="1" x14ac:dyDescent="0.25">
      <c r="A28" s="253">
        <v>21</v>
      </c>
      <c r="B28" s="254" t="s">
        <v>44</v>
      </c>
      <c r="C28" s="255" t="s">
        <v>214</v>
      </c>
      <c r="D28" s="255" t="s">
        <v>215</v>
      </c>
      <c r="E28" s="255" t="s">
        <v>216</v>
      </c>
      <c r="F28" s="255" t="s">
        <v>217</v>
      </c>
      <c r="G28" s="255" t="s">
        <v>218</v>
      </c>
      <c r="H28" s="250">
        <v>382364</v>
      </c>
      <c r="I28" s="256" t="s">
        <v>531</v>
      </c>
    </row>
    <row r="29" spans="1:9" s="252" customFormat="1" ht="21.75" customHeight="1" x14ac:dyDescent="0.25">
      <c r="A29" s="253">
        <v>22</v>
      </c>
      <c r="B29" s="254" t="s">
        <v>148</v>
      </c>
      <c r="C29" s="255">
        <v>9569</v>
      </c>
      <c r="D29" s="255">
        <v>13816</v>
      </c>
      <c r="E29" s="255" t="s">
        <v>219</v>
      </c>
      <c r="F29" s="255">
        <v>2934</v>
      </c>
      <c r="G29" s="255">
        <v>5469</v>
      </c>
      <c r="H29" s="250">
        <v>6845</v>
      </c>
      <c r="I29" s="256" t="s">
        <v>532</v>
      </c>
    </row>
    <row r="30" spans="1:9" s="252" customFormat="1" ht="21.75" customHeight="1" x14ac:dyDescent="0.25">
      <c r="A30" s="253">
        <v>23</v>
      </c>
      <c r="B30" s="254" t="s">
        <v>145</v>
      </c>
      <c r="C30" s="255">
        <v>57103</v>
      </c>
      <c r="D30" s="255">
        <v>67722</v>
      </c>
      <c r="E30" s="255">
        <v>70423</v>
      </c>
      <c r="F30" s="255">
        <v>70893</v>
      </c>
      <c r="G30" s="255">
        <v>66815</v>
      </c>
      <c r="H30" s="250">
        <v>43873</v>
      </c>
      <c r="I30" s="256" t="s">
        <v>533</v>
      </c>
    </row>
    <row r="31" spans="1:9" s="252" customFormat="1" ht="21.75" customHeight="1" x14ac:dyDescent="0.25">
      <c r="A31" s="253">
        <v>24</v>
      </c>
      <c r="B31" s="254" t="s">
        <v>158</v>
      </c>
      <c r="C31" s="255">
        <v>9019</v>
      </c>
      <c r="D31" s="255">
        <v>4805</v>
      </c>
      <c r="E31" s="255">
        <v>4095</v>
      </c>
      <c r="F31" s="255">
        <v>1325</v>
      </c>
      <c r="G31" s="255">
        <v>3376</v>
      </c>
      <c r="H31" s="250">
        <v>365</v>
      </c>
      <c r="I31" s="256" t="s">
        <v>534</v>
      </c>
    </row>
    <row r="32" spans="1:9" s="252" customFormat="1" ht="21.75" customHeight="1" x14ac:dyDescent="0.25">
      <c r="A32" s="253">
        <v>25</v>
      </c>
      <c r="B32" s="254" t="s">
        <v>140</v>
      </c>
      <c r="C32" s="255">
        <v>74844</v>
      </c>
      <c r="D32" s="255">
        <v>70235</v>
      </c>
      <c r="E32" s="255">
        <v>70235</v>
      </c>
      <c r="F32" s="255">
        <v>45129</v>
      </c>
      <c r="G32" s="255">
        <v>39790</v>
      </c>
      <c r="H32" s="250">
        <v>33147</v>
      </c>
      <c r="I32" s="256" t="s">
        <v>535</v>
      </c>
    </row>
    <row r="33" spans="1:9" s="252" customFormat="1" ht="21.75" customHeight="1" x14ac:dyDescent="0.25">
      <c r="A33" s="253">
        <v>26</v>
      </c>
      <c r="B33" s="257" t="s">
        <v>234</v>
      </c>
      <c r="C33" s="258"/>
      <c r="D33" s="258"/>
      <c r="E33" s="255">
        <v>80446</v>
      </c>
      <c r="F33" s="255" t="s">
        <v>220</v>
      </c>
      <c r="G33" s="255" t="s">
        <v>221</v>
      </c>
      <c r="H33" s="250">
        <v>489673</v>
      </c>
      <c r="I33" s="259" t="s">
        <v>536</v>
      </c>
    </row>
    <row r="34" spans="1:9" s="252" customFormat="1" ht="21.75" customHeight="1" x14ac:dyDescent="0.25">
      <c r="A34" s="253">
        <v>27</v>
      </c>
      <c r="B34" s="260" t="s">
        <v>51</v>
      </c>
      <c r="C34" s="255">
        <v>20451</v>
      </c>
      <c r="D34" s="255">
        <v>16280</v>
      </c>
      <c r="E34" s="255">
        <v>16403</v>
      </c>
      <c r="F34" s="255" t="s">
        <v>222</v>
      </c>
      <c r="G34" s="255">
        <v>4070</v>
      </c>
      <c r="H34" s="250">
        <v>4858</v>
      </c>
      <c r="I34" s="261" t="s">
        <v>537</v>
      </c>
    </row>
    <row r="35" spans="1:9" s="252" customFormat="1" ht="21.75" customHeight="1" x14ac:dyDescent="0.25">
      <c r="A35" s="253">
        <v>28</v>
      </c>
      <c r="B35" s="254" t="s">
        <v>150</v>
      </c>
      <c r="C35" s="255">
        <v>67057</v>
      </c>
      <c r="D35" s="255">
        <v>78339</v>
      </c>
      <c r="E35" s="255">
        <v>57907</v>
      </c>
      <c r="F35" s="255" t="s">
        <v>223</v>
      </c>
      <c r="G35" s="255">
        <v>92128</v>
      </c>
      <c r="H35" s="250">
        <v>51513</v>
      </c>
      <c r="I35" s="256" t="s">
        <v>538</v>
      </c>
    </row>
    <row r="36" spans="1:9" s="252" customFormat="1" ht="21.75" customHeight="1" x14ac:dyDescent="0.25">
      <c r="A36" s="253">
        <v>29</v>
      </c>
      <c r="B36" s="254" t="s">
        <v>149</v>
      </c>
      <c r="C36" s="255">
        <v>22024</v>
      </c>
      <c r="D36" s="255">
        <v>21242</v>
      </c>
      <c r="E36" s="255">
        <v>17268</v>
      </c>
      <c r="F36" s="255">
        <v>17846</v>
      </c>
      <c r="G36" s="255">
        <v>18251</v>
      </c>
      <c r="H36" s="250">
        <v>21397</v>
      </c>
      <c r="I36" s="256" t="s">
        <v>539</v>
      </c>
    </row>
    <row r="37" spans="1:9" s="252" customFormat="1" ht="21.75" customHeight="1" x14ac:dyDescent="0.25">
      <c r="A37" s="253">
        <v>30</v>
      </c>
      <c r="B37" s="254" t="s">
        <v>49</v>
      </c>
      <c r="C37" s="255">
        <v>9362</v>
      </c>
      <c r="D37" s="255">
        <v>3910</v>
      </c>
      <c r="E37" s="255">
        <v>6396</v>
      </c>
      <c r="F37" s="255">
        <v>12169</v>
      </c>
      <c r="G37" s="255" t="s">
        <v>224</v>
      </c>
      <c r="H37" s="250">
        <v>10653</v>
      </c>
      <c r="I37" s="256" t="s">
        <v>540</v>
      </c>
    </row>
    <row r="38" spans="1:9" s="252" customFormat="1" ht="30" customHeight="1" x14ac:dyDescent="0.25">
      <c r="A38" s="253">
        <v>31</v>
      </c>
      <c r="B38" s="262" t="s">
        <v>787</v>
      </c>
      <c r="C38" s="255">
        <v>1116</v>
      </c>
      <c r="D38" s="255">
        <v>1128</v>
      </c>
      <c r="E38" s="255">
        <v>1184</v>
      </c>
      <c r="F38" s="255">
        <v>1300</v>
      </c>
      <c r="G38" s="255">
        <v>1125</v>
      </c>
      <c r="H38" s="250">
        <v>713</v>
      </c>
      <c r="I38" s="263" t="s">
        <v>541</v>
      </c>
    </row>
    <row r="39" spans="1:9" s="252" customFormat="1" ht="30" customHeight="1" x14ac:dyDescent="0.25">
      <c r="A39" s="253">
        <v>32</v>
      </c>
      <c r="B39" s="254" t="s">
        <v>175</v>
      </c>
      <c r="C39" s="255">
        <v>219</v>
      </c>
      <c r="D39" s="255">
        <v>175</v>
      </c>
      <c r="E39" s="255" t="s">
        <v>225</v>
      </c>
      <c r="F39" s="255">
        <v>167</v>
      </c>
      <c r="G39" s="255">
        <v>178</v>
      </c>
      <c r="H39" s="250">
        <v>176</v>
      </c>
      <c r="I39" s="256" t="s">
        <v>542</v>
      </c>
    </row>
    <row r="40" spans="1:9" s="252" customFormat="1" ht="21.75" customHeight="1" x14ac:dyDescent="0.25">
      <c r="A40" s="253">
        <v>33</v>
      </c>
      <c r="B40" s="254" t="s">
        <v>295</v>
      </c>
      <c r="C40" s="255">
        <v>200</v>
      </c>
      <c r="D40" s="255">
        <v>200</v>
      </c>
      <c r="E40" s="255">
        <v>220</v>
      </c>
      <c r="F40" s="255">
        <v>225</v>
      </c>
      <c r="G40" s="255">
        <v>220</v>
      </c>
      <c r="H40" s="250">
        <v>200</v>
      </c>
      <c r="I40" s="256" t="s">
        <v>543</v>
      </c>
    </row>
    <row r="41" spans="1:9" s="252" customFormat="1" ht="21.75" customHeight="1" x14ac:dyDescent="0.25">
      <c r="A41" s="253">
        <v>34</v>
      </c>
      <c r="B41" s="254" t="s">
        <v>296</v>
      </c>
      <c r="C41" s="255">
        <v>8</v>
      </c>
      <c r="D41" s="255" t="s">
        <v>226</v>
      </c>
      <c r="E41" s="255">
        <v>11</v>
      </c>
      <c r="F41" s="255">
        <v>0</v>
      </c>
      <c r="G41" s="255">
        <v>10</v>
      </c>
      <c r="H41" s="250">
        <v>15</v>
      </c>
      <c r="I41" s="256" t="s">
        <v>544</v>
      </c>
    </row>
    <row r="42" spans="1:9" s="252" customFormat="1" ht="21.75" customHeight="1" x14ac:dyDescent="0.25">
      <c r="A42" s="253">
        <v>35</v>
      </c>
      <c r="B42" s="254" t="s">
        <v>297</v>
      </c>
      <c r="C42" s="255">
        <v>22</v>
      </c>
      <c r="D42" s="255">
        <v>28</v>
      </c>
      <c r="E42" s="255">
        <v>0</v>
      </c>
      <c r="F42" s="255">
        <v>0</v>
      </c>
      <c r="G42" s="255">
        <v>0</v>
      </c>
      <c r="H42" s="250">
        <v>0</v>
      </c>
      <c r="I42" s="256" t="s">
        <v>545</v>
      </c>
    </row>
    <row r="43" spans="1:9" s="252" customFormat="1" ht="21.75" customHeight="1" x14ac:dyDescent="0.25">
      <c r="A43" s="253">
        <v>36</v>
      </c>
      <c r="B43" s="254" t="s">
        <v>176</v>
      </c>
      <c r="C43" s="255">
        <v>96</v>
      </c>
      <c r="D43" s="255">
        <v>41</v>
      </c>
      <c r="E43" s="255">
        <v>75</v>
      </c>
      <c r="F43" s="255">
        <v>86</v>
      </c>
      <c r="G43" s="255">
        <v>250</v>
      </c>
      <c r="H43" s="250">
        <v>63</v>
      </c>
      <c r="I43" s="256" t="s">
        <v>546</v>
      </c>
    </row>
    <row r="44" spans="1:9" s="252" customFormat="1" ht="21.75" customHeight="1" x14ac:dyDescent="0.25">
      <c r="A44" s="285" t="s">
        <v>160</v>
      </c>
      <c r="B44" s="285"/>
      <c r="C44" s="264" t="s">
        <v>227</v>
      </c>
      <c r="D44" s="264" t="s">
        <v>228</v>
      </c>
      <c r="E44" s="264" t="s">
        <v>229</v>
      </c>
      <c r="F44" s="264">
        <v>1381596</v>
      </c>
      <c r="G44" s="264" t="s">
        <v>230</v>
      </c>
      <c r="H44" s="265">
        <v>1688507</v>
      </c>
      <c r="I44" s="104" t="s">
        <v>547</v>
      </c>
    </row>
    <row r="45" spans="1:9" x14ac:dyDescent="0.25">
      <c r="A45" s="101" t="s">
        <v>331</v>
      </c>
      <c r="F45" s="101" t="s">
        <v>400</v>
      </c>
    </row>
    <row r="46" spans="1:9" ht="18.75" customHeight="1" x14ac:dyDescent="0.25">
      <c r="A46" s="101" t="s">
        <v>401</v>
      </c>
      <c r="B46" s="252"/>
      <c r="C46" s="252"/>
      <c r="D46" s="252"/>
      <c r="E46" s="252"/>
      <c r="F46" s="101" t="s">
        <v>403</v>
      </c>
      <c r="G46" s="252"/>
      <c r="H46" s="252"/>
      <c r="I46" s="252"/>
    </row>
    <row r="47" spans="1:9" x14ac:dyDescent="0.25">
      <c r="A47" s="101" t="s">
        <v>402</v>
      </c>
      <c r="F47" s="101" t="s">
        <v>404</v>
      </c>
    </row>
  </sheetData>
  <sortState ref="B7:J43">
    <sortCondition ref="B7:B43"/>
  </sortState>
  <mergeCells count="6">
    <mergeCell ref="A44:B44"/>
    <mergeCell ref="A4:I4"/>
    <mergeCell ref="F5:I5"/>
    <mergeCell ref="A1:I1"/>
    <mergeCell ref="A2:I2"/>
    <mergeCell ref="A3:I3"/>
  </mergeCells>
  <pageMargins left="0.82" right="0.70866141732283505" top="0.55000000000000004" bottom="0.27" header="0.31496062992126" footer="0.31496062992126"/>
  <pageSetup paperSize="9" scale="91" orientation="landscape" r:id="rId1"/>
  <rowBreaks count="1" manualBreakCount="1">
    <brk id="26" max="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249977111117893"/>
  </sheetPr>
  <dimension ref="A1:Q22"/>
  <sheetViews>
    <sheetView view="pageBreakPreview" topLeftCell="A2" zoomScaleSheetLayoutView="100" workbookViewId="0">
      <selection activeCell="B4" sqref="B4:B5"/>
    </sheetView>
  </sheetViews>
  <sheetFormatPr defaultRowHeight="12.75" x14ac:dyDescent="0.2"/>
  <cols>
    <col min="1" max="1" width="8.28515625" style="210" customWidth="1"/>
    <col min="2" max="2" width="21.5703125" style="210" customWidth="1"/>
    <col min="3" max="3" width="12.42578125" style="210" customWidth="1"/>
    <col min="4" max="4" width="16.140625" style="210" customWidth="1"/>
    <col min="5" max="5" width="14.5703125" style="210" customWidth="1"/>
    <col min="6" max="6" width="13.85546875" style="210" customWidth="1"/>
    <col min="7" max="7" width="11.42578125" style="210" customWidth="1"/>
    <col min="8" max="8" width="16.140625" style="210" customWidth="1"/>
    <col min="9" max="9" width="17.28515625" style="210" customWidth="1"/>
    <col min="10" max="10" width="7.5703125" style="210" customWidth="1"/>
    <col min="11" max="11" width="21.140625" style="210" customWidth="1"/>
    <col min="12" max="12" width="15.5703125" style="210" customWidth="1"/>
    <col min="13" max="13" width="15" style="210" customWidth="1"/>
    <col min="14" max="14" width="14.7109375" style="210" customWidth="1"/>
    <col min="15" max="15" width="9.140625" style="210"/>
    <col min="16" max="16" width="14.140625" style="210" customWidth="1"/>
    <col min="17" max="17" width="22.28515625" style="210" customWidth="1"/>
    <col min="18" max="16384" width="9.140625" style="210"/>
  </cols>
  <sheetData>
    <row r="1" spans="1:17" ht="20.25" customHeight="1" x14ac:dyDescent="0.25">
      <c r="A1" s="295" t="s">
        <v>548</v>
      </c>
      <c r="B1" s="295"/>
      <c r="C1" s="295"/>
      <c r="D1" s="295"/>
      <c r="E1" s="295"/>
      <c r="F1" s="295"/>
      <c r="G1" s="295"/>
      <c r="H1" s="295"/>
      <c r="I1" s="295"/>
      <c r="J1" s="295" t="s">
        <v>490</v>
      </c>
      <c r="K1" s="295"/>
      <c r="L1" s="295"/>
      <c r="M1" s="295"/>
      <c r="N1" s="295"/>
      <c r="O1" s="295"/>
      <c r="P1" s="295"/>
      <c r="Q1" s="295"/>
    </row>
    <row r="2" spans="1:17" ht="18" customHeight="1" x14ac:dyDescent="0.2">
      <c r="A2" s="296" t="s">
        <v>471</v>
      </c>
      <c r="B2" s="296"/>
      <c r="C2" s="296"/>
      <c r="D2" s="296"/>
      <c r="E2" s="296"/>
      <c r="F2" s="296"/>
      <c r="G2" s="296"/>
      <c r="H2" s="296"/>
      <c r="I2" s="296"/>
      <c r="J2" s="297" t="s">
        <v>471</v>
      </c>
      <c r="K2" s="297"/>
      <c r="L2" s="297"/>
      <c r="M2" s="297"/>
      <c r="N2" s="297"/>
      <c r="O2" s="297"/>
      <c r="P2" s="297"/>
      <c r="Q2" s="297"/>
    </row>
    <row r="3" spans="1:17" ht="15" customHeight="1" x14ac:dyDescent="0.2">
      <c r="A3" s="211"/>
      <c r="B3" s="212"/>
      <c r="C3" s="211"/>
      <c r="D3" s="213"/>
      <c r="E3" s="211"/>
      <c r="G3" s="214"/>
      <c r="H3" s="301" t="s">
        <v>549</v>
      </c>
      <c r="I3" s="301"/>
      <c r="J3" s="211"/>
      <c r="K3" s="212"/>
      <c r="L3" s="213"/>
      <c r="M3" s="211"/>
      <c r="O3" s="214"/>
      <c r="P3" s="301" t="s">
        <v>491</v>
      </c>
      <c r="Q3" s="301"/>
    </row>
    <row r="4" spans="1:17" s="215" customFormat="1" ht="31.5" customHeight="1" x14ac:dyDescent="0.25">
      <c r="A4" s="289" t="s">
        <v>412</v>
      </c>
      <c r="B4" s="291" t="s">
        <v>410</v>
      </c>
      <c r="C4" s="289" t="s">
        <v>406</v>
      </c>
      <c r="D4" s="293" t="s">
        <v>500</v>
      </c>
      <c r="E4" s="289" t="s">
        <v>499</v>
      </c>
      <c r="F4" s="289" t="s">
        <v>732</v>
      </c>
      <c r="G4" s="299" t="s">
        <v>405</v>
      </c>
      <c r="H4" s="300"/>
      <c r="I4" s="289" t="s">
        <v>411</v>
      </c>
      <c r="J4" s="289" t="s">
        <v>412</v>
      </c>
      <c r="K4" s="291" t="s">
        <v>410</v>
      </c>
      <c r="L4" s="293" t="s">
        <v>479</v>
      </c>
      <c r="M4" s="289" t="s">
        <v>480</v>
      </c>
      <c r="N4" s="289" t="s">
        <v>481</v>
      </c>
      <c r="O4" s="299" t="s">
        <v>405</v>
      </c>
      <c r="P4" s="300"/>
      <c r="Q4" s="289" t="s">
        <v>411</v>
      </c>
    </row>
    <row r="5" spans="1:17" s="215" customFormat="1" ht="66" customHeight="1" x14ac:dyDescent="0.25">
      <c r="A5" s="290"/>
      <c r="B5" s="292"/>
      <c r="C5" s="290"/>
      <c r="D5" s="294"/>
      <c r="E5" s="290"/>
      <c r="F5" s="290"/>
      <c r="G5" s="216" t="s">
        <v>407</v>
      </c>
      <c r="H5" s="217" t="s">
        <v>408</v>
      </c>
      <c r="I5" s="298"/>
      <c r="J5" s="290"/>
      <c r="K5" s="292"/>
      <c r="L5" s="294"/>
      <c r="M5" s="290"/>
      <c r="N5" s="290"/>
      <c r="O5" s="216" t="s">
        <v>407</v>
      </c>
      <c r="P5" s="217" t="s">
        <v>408</v>
      </c>
      <c r="Q5" s="298"/>
    </row>
    <row r="6" spans="1:17" s="223" customFormat="1" ht="21" customHeight="1" x14ac:dyDescent="0.25">
      <c r="A6" s="218">
        <v>1</v>
      </c>
      <c r="B6" s="219" t="s">
        <v>161</v>
      </c>
      <c r="C6" s="219">
        <v>78</v>
      </c>
      <c r="D6" s="220">
        <v>65</v>
      </c>
      <c r="E6" s="219">
        <v>166084</v>
      </c>
      <c r="F6" s="219">
        <v>127070</v>
      </c>
      <c r="G6" s="222">
        <f t="shared" ref="G6:G17" si="0">F6/E6*100</f>
        <v>76.509477132053661</v>
      </c>
      <c r="H6" s="222">
        <v>1.95</v>
      </c>
      <c r="I6" s="219" t="s">
        <v>550</v>
      </c>
      <c r="J6" s="218">
        <v>1</v>
      </c>
      <c r="K6" s="219" t="s">
        <v>161</v>
      </c>
      <c r="L6" s="220">
        <v>3062</v>
      </c>
      <c r="M6" s="219">
        <v>8804376</v>
      </c>
      <c r="N6" s="219">
        <v>6719872</v>
      </c>
      <c r="O6" s="221">
        <f t="shared" ref="O6:O19" si="1">N6/M6*100</f>
        <v>76.324227861236267</v>
      </c>
      <c r="P6" s="222">
        <f>N6/L6/1000</f>
        <v>2.1946022207707379</v>
      </c>
      <c r="Q6" s="219" t="s">
        <v>550</v>
      </c>
    </row>
    <row r="7" spans="1:17" s="223" customFormat="1" ht="21" customHeight="1" x14ac:dyDescent="0.25">
      <c r="A7" s="218">
        <v>2</v>
      </c>
      <c r="B7" s="219" t="s">
        <v>162</v>
      </c>
      <c r="C7" s="219">
        <v>4</v>
      </c>
      <c r="D7" s="220">
        <v>5</v>
      </c>
      <c r="E7" s="224">
        <v>10630</v>
      </c>
      <c r="F7" s="219">
        <v>8588</v>
      </c>
      <c r="G7" s="222">
        <f t="shared" si="0"/>
        <v>80.790216368767645</v>
      </c>
      <c r="H7" s="222">
        <v>1.72</v>
      </c>
      <c r="I7" s="219" t="s">
        <v>551</v>
      </c>
      <c r="J7" s="218">
        <v>2</v>
      </c>
      <c r="K7" s="219" t="s">
        <v>162</v>
      </c>
      <c r="L7" s="220">
        <v>1288</v>
      </c>
      <c r="M7" s="224">
        <v>3720497</v>
      </c>
      <c r="N7" s="219">
        <v>2594570</v>
      </c>
      <c r="O7" s="221">
        <f t="shared" si="1"/>
        <v>69.737188338009688</v>
      </c>
      <c r="P7" s="222">
        <f t="shared" ref="P7:P19" si="2">N7/L7/1000</f>
        <v>2.014417701863354</v>
      </c>
      <c r="Q7" s="219" t="s">
        <v>551</v>
      </c>
    </row>
    <row r="8" spans="1:17" s="223" customFormat="1" ht="21" customHeight="1" x14ac:dyDescent="0.25">
      <c r="A8" s="218">
        <v>3</v>
      </c>
      <c r="B8" s="219" t="s">
        <v>163</v>
      </c>
      <c r="C8" s="219">
        <v>6</v>
      </c>
      <c r="D8" s="220">
        <v>15</v>
      </c>
      <c r="E8" s="219">
        <v>20600</v>
      </c>
      <c r="F8" s="219">
        <v>17240</v>
      </c>
      <c r="G8" s="222">
        <f t="shared" si="0"/>
        <v>83.689320388349515</v>
      </c>
      <c r="H8" s="222">
        <v>1.1499999999999999</v>
      </c>
      <c r="I8" s="219" t="s">
        <v>552</v>
      </c>
      <c r="J8" s="218">
        <v>3</v>
      </c>
      <c r="K8" s="219" t="s">
        <v>163</v>
      </c>
      <c r="L8" s="220">
        <v>442</v>
      </c>
      <c r="M8" s="219">
        <v>1870740</v>
      </c>
      <c r="N8" s="219">
        <v>1182512</v>
      </c>
      <c r="O8" s="221">
        <f t="shared" si="1"/>
        <v>63.210921881180703</v>
      </c>
      <c r="P8" s="222">
        <f t="shared" si="2"/>
        <v>2.6753665158371041</v>
      </c>
      <c r="Q8" s="219" t="s">
        <v>552</v>
      </c>
    </row>
    <row r="9" spans="1:17" s="223" customFormat="1" ht="21" customHeight="1" x14ac:dyDescent="0.25">
      <c r="A9" s="218">
        <v>4</v>
      </c>
      <c r="B9" s="219" t="s">
        <v>164</v>
      </c>
      <c r="C9" s="219">
        <v>4</v>
      </c>
      <c r="D9" s="220">
        <v>14</v>
      </c>
      <c r="E9" s="219">
        <v>11100</v>
      </c>
      <c r="F9" s="219">
        <v>9650</v>
      </c>
      <c r="G9" s="222">
        <f t="shared" si="0"/>
        <v>86.936936936936931</v>
      </c>
      <c r="H9" s="222">
        <v>0.69</v>
      </c>
      <c r="I9" s="219" t="s">
        <v>553</v>
      </c>
      <c r="J9" s="218">
        <v>4</v>
      </c>
      <c r="K9" s="219" t="s">
        <v>164</v>
      </c>
      <c r="L9" s="220">
        <v>401</v>
      </c>
      <c r="M9" s="219">
        <v>576978</v>
      </c>
      <c r="N9" s="219">
        <v>377279</v>
      </c>
      <c r="O9" s="221">
        <f t="shared" si="1"/>
        <v>65.388801652749322</v>
      </c>
      <c r="P9" s="222">
        <f t="shared" si="2"/>
        <v>0.9408453865336659</v>
      </c>
      <c r="Q9" s="219" t="s">
        <v>553</v>
      </c>
    </row>
    <row r="10" spans="1:17" s="223" customFormat="1" ht="21" customHeight="1" x14ac:dyDescent="0.25">
      <c r="A10" s="218">
        <v>5</v>
      </c>
      <c r="B10" s="219" t="s">
        <v>165</v>
      </c>
      <c r="C10" s="219">
        <v>166</v>
      </c>
      <c r="D10" s="220">
        <v>145</v>
      </c>
      <c r="E10" s="219">
        <v>386799</v>
      </c>
      <c r="F10" s="219">
        <v>296109</v>
      </c>
      <c r="G10" s="222">
        <f t="shared" si="0"/>
        <v>76.553713944451772</v>
      </c>
      <c r="H10" s="222">
        <v>2.04</v>
      </c>
      <c r="I10" s="219" t="s">
        <v>554</v>
      </c>
      <c r="J10" s="218">
        <v>5</v>
      </c>
      <c r="K10" s="219" t="s">
        <v>477</v>
      </c>
      <c r="L10" s="220">
        <v>466</v>
      </c>
      <c r="M10" s="219">
        <v>938652</v>
      </c>
      <c r="N10" s="219">
        <v>657242</v>
      </c>
      <c r="O10" s="221">
        <f t="shared" si="1"/>
        <v>70.019773036226411</v>
      </c>
      <c r="P10" s="222">
        <f t="shared" si="2"/>
        <v>1.4103905579399141</v>
      </c>
      <c r="Q10" s="219" t="s">
        <v>652</v>
      </c>
    </row>
    <row r="11" spans="1:17" s="223" customFormat="1" ht="21" customHeight="1" x14ac:dyDescent="0.25">
      <c r="A11" s="218">
        <v>6</v>
      </c>
      <c r="B11" s="219" t="s">
        <v>166</v>
      </c>
      <c r="C11" s="219">
        <v>21</v>
      </c>
      <c r="D11" s="220">
        <v>16</v>
      </c>
      <c r="E11" s="219">
        <v>123868</v>
      </c>
      <c r="F11" s="219">
        <v>107021</v>
      </c>
      <c r="G11" s="222">
        <f t="shared" si="0"/>
        <v>86.399231439919916</v>
      </c>
      <c r="H11" s="222">
        <v>6.69</v>
      </c>
      <c r="I11" s="219" t="s">
        <v>555</v>
      </c>
      <c r="J11" s="218">
        <v>6</v>
      </c>
      <c r="K11" s="219" t="s">
        <v>165</v>
      </c>
      <c r="L11" s="220">
        <v>12521</v>
      </c>
      <c r="M11" s="219">
        <v>53694651</v>
      </c>
      <c r="N11" s="219">
        <v>35248587</v>
      </c>
      <c r="O11" s="221">
        <f t="shared" si="1"/>
        <v>65.646365780457344</v>
      </c>
      <c r="P11" s="222">
        <f t="shared" si="2"/>
        <v>2.815157495407715</v>
      </c>
      <c r="Q11" s="219" t="s">
        <v>554</v>
      </c>
    </row>
    <row r="12" spans="1:17" s="223" customFormat="1" ht="21" customHeight="1" x14ac:dyDescent="0.25">
      <c r="A12" s="218">
        <v>7</v>
      </c>
      <c r="B12" s="219" t="s">
        <v>167</v>
      </c>
      <c r="C12" s="219">
        <v>2</v>
      </c>
      <c r="D12" s="220">
        <v>10</v>
      </c>
      <c r="E12" s="219">
        <v>12300</v>
      </c>
      <c r="F12" s="219">
        <v>11800</v>
      </c>
      <c r="G12" s="222">
        <f t="shared" si="0"/>
        <v>95.934959349593498</v>
      </c>
      <c r="H12" s="222">
        <v>1.18</v>
      </c>
      <c r="I12" s="219" t="s">
        <v>556</v>
      </c>
      <c r="J12" s="218">
        <v>7</v>
      </c>
      <c r="K12" s="219" t="s">
        <v>166</v>
      </c>
      <c r="L12" s="220">
        <v>302</v>
      </c>
      <c r="M12" s="219">
        <v>1250820</v>
      </c>
      <c r="N12" s="219">
        <v>975719</v>
      </c>
      <c r="O12" s="221">
        <f t="shared" si="1"/>
        <v>78.006347835819696</v>
      </c>
      <c r="P12" s="222">
        <f t="shared" si="2"/>
        <v>3.2308576158940396</v>
      </c>
      <c r="Q12" s="219" t="s">
        <v>555</v>
      </c>
    </row>
    <row r="13" spans="1:17" s="223" customFormat="1" ht="21" customHeight="1" x14ac:dyDescent="0.25">
      <c r="A13" s="218">
        <v>8</v>
      </c>
      <c r="B13" s="219" t="s">
        <v>168</v>
      </c>
      <c r="C13" s="219">
        <v>497</v>
      </c>
      <c r="D13" s="220">
        <v>1481</v>
      </c>
      <c r="E13" s="219">
        <v>1699396</v>
      </c>
      <c r="F13" s="219">
        <v>1408963</v>
      </c>
      <c r="G13" s="222">
        <f t="shared" si="0"/>
        <v>82.90963377576503</v>
      </c>
      <c r="H13" s="222">
        <v>0.95</v>
      </c>
      <c r="I13" s="219" t="s">
        <v>557</v>
      </c>
      <c r="J13" s="218">
        <v>8</v>
      </c>
      <c r="K13" s="219" t="s">
        <v>167</v>
      </c>
      <c r="L13" s="220">
        <v>1619</v>
      </c>
      <c r="M13" s="219">
        <v>945440</v>
      </c>
      <c r="N13" s="219">
        <v>810766</v>
      </c>
      <c r="O13" s="221">
        <f t="shared" si="1"/>
        <v>85.755415467930277</v>
      </c>
      <c r="P13" s="222">
        <f t="shared" si="2"/>
        <v>0.50078196417541698</v>
      </c>
      <c r="Q13" s="219" t="s">
        <v>556</v>
      </c>
    </row>
    <row r="14" spans="1:17" s="223" customFormat="1" ht="21" customHeight="1" x14ac:dyDescent="0.25">
      <c r="A14" s="218">
        <v>9</v>
      </c>
      <c r="B14" s="219" t="s">
        <v>169</v>
      </c>
      <c r="C14" s="219">
        <v>28</v>
      </c>
      <c r="D14" s="220">
        <v>45</v>
      </c>
      <c r="E14" s="219">
        <v>41600</v>
      </c>
      <c r="F14" s="219">
        <v>36640</v>
      </c>
      <c r="G14" s="222">
        <f t="shared" si="0"/>
        <v>88.07692307692308</v>
      </c>
      <c r="H14" s="222">
        <v>0.81</v>
      </c>
      <c r="I14" s="219" t="s">
        <v>558</v>
      </c>
      <c r="J14" s="218">
        <v>9</v>
      </c>
      <c r="K14" s="219" t="s">
        <v>168</v>
      </c>
      <c r="L14" s="220">
        <v>30397</v>
      </c>
      <c r="M14" s="219">
        <v>31781557</v>
      </c>
      <c r="N14" s="219">
        <v>22642789</v>
      </c>
      <c r="O14" s="221">
        <f t="shared" si="1"/>
        <v>71.245058887454761</v>
      </c>
      <c r="P14" s="222">
        <f t="shared" si="2"/>
        <v>0.74490209560153964</v>
      </c>
      <c r="Q14" s="219" t="s">
        <v>557</v>
      </c>
    </row>
    <row r="15" spans="1:17" s="223" customFormat="1" ht="21" customHeight="1" x14ac:dyDescent="0.25">
      <c r="A15" s="218">
        <v>10</v>
      </c>
      <c r="B15" s="219" t="s">
        <v>170</v>
      </c>
      <c r="C15" s="219">
        <v>5</v>
      </c>
      <c r="D15" s="220">
        <v>1</v>
      </c>
      <c r="E15" s="219">
        <v>770</v>
      </c>
      <c r="F15" s="219">
        <v>534</v>
      </c>
      <c r="G15" s="222">
        <f t="shared" si="0"/>
        <v>69.350649350649348</v>
      </c>
      <c r="H15" s="222">
        <v>0.53</v>
      </c>
      <c r="I15" s="219" t="s">
        <v>559</v>
      </c>
      <c r="J15" s="218">
        <v>10</v>
      </c>
      <c r="K15" s="219" t="s">
        <v>169</v>
      </c>
      <c r="L15" s="220">
        <v>2613</v>
      </c>
      <c r="M15" s="219">
        <v>6912174</v>
      </c>
      <c r="N15" s="219">
        <v>4502459</v>
      </c>
      <c r="O15" s="221">
        <f t="shared" si="1"/>
        <v>65.138102715585575</v>
      </c>
      <c r="P15" s="222">
        <f t="shared" si="2"/>
        <v>1.7230995024875622</v>
      </c>
      <c r="Q15" s="219" t="s">
        <v>558</v>
      </c>
    </row>
    <row r="16" spans="1:17" s="223" customFormat="1" ht="21" customHeight="1" x14ac:dyDescent="0.25">
      <c r="A16" s="218">
        <v>11</v>
      </c>
      <c r="B16" s="219" t="s">
        <v>171</v>
      </c>
      <c r="C16" s="219">
        <v>71</v>
      </c>
      <c r="D16" s="220">
        <v>96</v>
      </c>
      <c r="E16" s="219">
        <v>75580</v>
      </c>
      <c r="F16" s="219">
        <v>59584</v>
      </c>
      <c r="G16" s="222">
        <f t="shared" si="0"/>
        <v>78.835670812384222</v>
      </c>
      <c r="H16" s="222">
        <v>0.62</v>
      </c>
      <c r="I16" s="219" t="s">
        <v>560</v>
      </c>
      <c r="J16" s="218">
        <v>11</v>
      </c>
      <c r="K16" s="219" t="s">
        <v>170</v>
      </c>
      <c r="L16" s="220">
        <v>604</v>
      </c>
      <c r="M16" s="224">
        <v>542977</v>
      </c>
      <c r="N16" s="219">
        <v>364873</v>
      </c>
      <c r="O16" s="221">
        <f t="shared" si="1"/>
        <v>67.198610622549396</v>
      </c>
      <c r="P16" s="222">
        <f t="shared" si="2"/>
        <v>0.6040943708609271</v>
      </c>
      <c r="Q16" s="219" t="s">
        <v>559</v>
      </c>
    </row>
    <row r="17" spans="1:17" s="223" customFormat="1" ht="21" customHeight="1" x14ac:dyDescent="0.25">
      <c r="A17" s="302" t="s">
        <v>0</v>
      </c>
      <c r="B17" s="303"/>
      <c r="C17" s="225">
        <f>SUM(C6:C16)</f>
        <v>882</v>
      </c>
      <c r="D17" s="226">
        <f>SUM(D6:D16)</f>
        <v>1893</v>
      </c>
      <c r="E17" s="226">
        <f>SUM(E6:E16)</f>
        <v>2548727</v>
      </c>
      <c r="F17" s="226">
        <f>SUM(F6:F16)</f>
        <v>2083199</v>
      </c>
      <c r="G17" s="227">
        <f t="shared" si="0"/>
        <v>81.73488176646616</v>
      </c>
      <c r="H17" s="227">
        <v>1.1000000000000001</v>
      </c>
      <c r="I17" s="228" t="s">
        <v>561</v>
      </c>
      <c r="J17" s="218">
        <v>12</v>
      </c>
      <c r="K17" s="219" t="s">
        <v>478</v>
      </c>
      <c r="L17" s="220">
        <v>7</v>
      </c>
      <c r="M17" s="219">
        <v>20750</v>
      </c>
      <c r="N17" s="219">
        <v>14715</v>
      </c>
      <c r="O17" s="221">
        <f t="shared" si="1"/>
        <v>70.9156626506024</v>
      </c>
      <c r="P17" s="222">
        <f t="shared" si="2"/>
        <v>2.1021428571428573</v>
      </c>
      <c r="Q17" s="219" t="s">
        <v>653</v>
      </c>
    </row>
    <row r="18" spans="1:17" s="223" customFormat="1" ht="14.25" customHeight="1" x14ac:dyDescent="0.25">
      <c r="A18" s="223" t="s">
        <v>384</v>
      </c>
      <c r="B18" s="229"/>
      <c r="C18" s="230"/>
      <c r="D18" s="230"/>
      <c r="E18" s="230"/>
      <c r="F18" s="230"/>
      <c r="G18" s="231"/>
      <c r="H18" s="231"/>
      <c r="I18" s="231"/>
      <c r="J18" s="218">
        <v>13</v>
      </c>
      <c r="K18" s="219" t="s">
        <v>171</v>
      </c>
      <c r="L18" s="220">
        <v>4274</v>
      </c>
      <c r="M18" s="219">
        <v>4641896</v>
      </c>
      <c r="N18" s="219">
        <v>3021335</v>
      </c>
      <c r="O18" s="221">
        <f t="shared" si="1"/>
        <v>65.088381988739087</v>
      </c>
      <c r="P18" s="222">
        <f t="shared" si="2"/>
        <v>0.70691038839494613</v>
      </c>
      <c r="Q18" s="219" t="s">
        <v>560</v>
      </c>
    </row>
    <row r="19" spans="1:17" s="223" customFormat="1" ht="15.75" customHeight="1" x14ac:dyDescent="0.25">
      <c r="A19" s="232" t="s">
        <v>466</v>
      </c>
      <c r="B19" s="229"/>
      <c r="C19" s="230"/>
      <c r="D19" s="230"/>
      <c r="E19" s="230"/>
      <c r="F19" s="230"/>
      <c r="G19" s="231"/>
      <c r="H19" s="231"/>
      <c r="I19" s="231"/>
      <c r="J19" s="288" t="s">
        <v>0</v>
      </c>
      <c r="K19" s="288"/>
      <c r="L19" s="225">
        <f>SUM(L6:L18)</f>
        <v>57996</v>
      </c>
      <c r="M19" s="225">
        <f>SUM(M6:M18)</f>
        <v>115701508</v>
      </c>
      <c r="N19" s="225">
        <f>SUM(N6:N18)</f>
        <v>79112718</v>
      </c>
      <c r="O19" s="221">
        <f t="shared" si="1"/>
        <v>68.376566016754083</v>
      </c>
      <c r="P19" s="228">
        <f t="shared" si="2"/>
        <v>1.3641064556176288</v>
      </c>
      <c r="Q19" s="228" t="s">
        <v>561</v>
      </c>
    </row>
    <row r="20" spans="1:17" s="233" customFormat="1" ht="15" customHeight="1" x14ac:dyDescent="0.25">
      <c r="J20" s="223" t="s">
        <v>501</v>
      </c>
      <c r="K20" s="229"/>
      <c r="L20" s="230"/>
      <c r="M20" s="230"/>
      <c r="N20" s="230"/>
      <c r="O20" s="231"/>
      <c r="P20" s="231"/>
      <c r="Q20" s="231"/>
    </row>
    <row r="21" spans="1:17" s="233" customFormat="1" ht="15" customHeight="1" x14ac:dyDescent="0.25">
      <c r="J21" s="232" t="s">
        <v>502</v>
      </c>
      <c r="K21" s="229"/>
      <c r="L21" s="230"/>
      <c r="M21" s="230"/>
      <c r="N21" s="230"/>
      <c r="O21" s="231"/>
      <c r="P21" s="231"/>
      <c r="Q21" s="231"/>
    </row>
    <row r="22" spans="1:17" s="233" customFormat="1" ht="15" customHeight="1" x14ac:dyDescent="0.25"/>
  </sheetData>
  <mergeCells count="23">
    <mergeCell ref="A17:B17"/>
    <mergeCell ref="A4:A5"/>
    <mergeCell ref="B4:B5"/>
    <mergeCell ref="C4:C5"/>
    <mergeCell ref="E4:E5"/>
    <mergeCell ref="A1:I1"/>
    <mergeCell ref="A2:I2"/>
    <mergeCell ref="J1:Q1"/>
    <mergeCell ref="J2:Q2"/>
    <mergeCell ref="Q4:Q5"/>
    <mergeCell ref="N4:N5"/>
    <mergeCell ref="O4:P4"/>
    <mergeCell ref="D4:D5"/>
    <mergeCell ref="I4:I5"/>
    <mergeCell ref="F4:F5"/>
    <mergeCell ref="G4:H4"/>
    <mergeCell ref="P3:Q3"/>
    <mergeCell ref="H3:I3"/>
    <mergeCell ref="J19:K19"/>
    <mergeCell ref="J4:J5"/>
    <mergeCell ref="K4:K5"/>
    <mergeCell ref="L4:L5"/>
    <mergeCell ref="M4:M5"/>
  </mergeCells>
  <pageMargins left="0.7" right="0.7" top="0.75" bottom="0.75" header="0.3" footer="0.3"/>
  <pageSetup paperSize="9" scale="9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view="pageBreakPreview" zoomScale="70" zoomScaleSheetLayoutView="70" workbookViewId="0">
      <selection activeCell="K31" sqref="K31"/>
    </sheetView>
  </sheetViews>
  <sheetFormatPr defaultRowHeight="15" x14ac:dyDescent="0.25"/>
  <cols>
    <col min="1" max="1" width="19" style="10" customWidth="1"/>
    <col min="2" max="3" width="18.140625" style="10" customWidth="1"/>
    <col min="4" max="4" width="16.85546875" style="10" customWidth="1"/>
    <col min="5" max="5" width="24.7109375" style="10" bestFit="1" customWidth="1"/>
    <col min="6" max="16384" width="9.140625" style="10"/>
  </cols>
  <sheetData>
    <row r="1" spans="1:5" ht="21.75" customHeight="1" x14ac:dyDescent="0.25">
      <c r="A1" s="280" t="s">
        <v>287</v>
      </c>
      <c r="B1" s="280"/>
      <c r="C1" s="280"/>
      <c r="D1" s="280"/>
      <c r="E1" s="280"/>
    </row>
    <row r="2" spans="1:5" ht="15.75" customHeight="1" x14ac:dyDescent="0.25">
      <c r="A2" s="306" t="s">
        <v>413</v>
      </c>
      <c r="B2" s="306"/>
      <c r="C2" s="306"/>
      <c r="D2" s="306"/>
      <c r="E2" s="306"/>
    </row>
    <row r="3" spans="1:5" x14ac:dyDescent="0.25">
      <c r="A3" s="304" t="s">
        <v>562</v>
      </c>
      <c r="B3" s="305"/>
      <c r="C3" s="305"/>
      <c r="D3" s="305"/>
      <c r="E3" s="305"/>
    </row>
    <row r="4" spans="1:5" x14ac:dyDescent="0.25">
      <c r="A4" s="202"/>
      <c r="B4" s="202"/>
      <c r="C4" s="202"/>
      <c r="D4" s="203"/>
      <c r="E4" s="203" t="s">
        <v>414</v>
      </c>
    </row>
    <row r="5" spans="1:5" s="205" customFormat="1" ht="61.5" customHeight="1" x14ac:dyDescent="0.25">
      <c r="A5" s="204" t="s">
        <v>564</v>
      </c>
      <c r="B5" s="204" t="s">
        <v>565</v>
      </c>
      <c r="C5" s="204" t="s">
        <v>568</v>
      </c>
      <c r="D5" s="204" t="s">
        <v>569</v>
      </c>
      <c r="E5" s="204" t="s">
        <v>572</v>
      </c>
    </row>
    <row r="6" spans="1:5" s="205" customFormat="1" ht="64.5" customHeight="1" x14ac:dyDescent="0.25">
      <c r="A6" s="206" t="s">
        <v>563</v>
      </c>
      <c r="B6" s="206" t="s">
        <v>566</v>
      </c>
      <c r="C6" s="206" t="s">
        <v>567</v>
      </c>
      <c r="D6" s="206" t="s">
        <v>570</v>
      </c>
      <c r="E6" s="206" t="s">
        <v>571</v>
      </c>
    </row>
    <row r="7" spans="1:5" s="33" customFormat="1" ht="21" customHeight="1" x14ac:dyDescent="0.25">
      <c r="A7" s="192" t="s">
        <v>53</v>
      </c>
      <c r="B7" s="207">
        <v>52</v>
      </c>
      <c r="C7" s="207">
        <v>52</v>
      </c>
      <c r="D7" s="208">
        <v>1.28</v>
      </c>
      <c r="E7" s="208">
        <v>1.28</v>
      </c>
    </row>
    <row r="8" spans="1:5" s="33" customFormat="1" ht="21" customHeight="1" x14ac:dyDescent="0.25">
      <c r="A8" s="26" t="s">
        <v>54</v>
      </c>
      <c r="B8" s="103">
        <v>311</v>
      </c>
      <c r="C8" s="103">
        <f>C7+B8</f>
        <v>363</v>
      </c>
      <c r="D8" s="209">
        <v>6.86</v>
      </c>
      <c r="E8" s="209">
        <f t="shared" ref="E8:E18" si="0">E7+D8</f>
        <v>8.14</v>
      </c>
    </row>
    <row r="9" spans="1:5" s="33" customFormat="1" ht="21" customHeight="1" x14ac:dyDescent="0.25">
      <c r="A9" s="26" t="s">
        <v>55</v>
      </c>
      <c r="B9" s="103">
        <v>583</v>
      </c>
      <c r="C9" s="103">
        <f>C8+B9</f>
        <v>946</v>
      </c>
      <c r="D9" s="209">
        <v>21.13</v>
      </c>
      <c r="E9" s="209">
        <f t="shared" si="0"/>
        <v>29.27</v>
      </c>
    </row>
    <row r="10" spans="1:5" s="33" customFormat="1" ht="21" customHeight="1" x14ac:dyDescent="0.25">
      <c r="A10" s="26" t="s">
        <v>56</v>
      </c>
      <c r="B10" s="103">
        <v>453</v>
      </c>
      <c r="C10" s="103">
        <f>C9+B10</f>
        <v>1399</v>
      </c>
      <c r="D10" s="209">
        <v>23.02</v>
      </c>
      <c r="E10" s="209">
        <f t="shared" si="0"/>
        <v>52.29</v>
      </c>
    </row>
    <row r="11" spans="1:5" s="33" customFormat="1" ht="21" customHeight="1" x14ac:dyDescent="0.25">
      <c r="A11" s="26" t="s">
        <v>57</v>
      </c>
      <c r="B11" s="103">
        <v>714</v>
      </c>
      <c r="C11" s="103">
        <f t="shared" ref="C11:C29" si="1">C10+B11</f>
        <v>2113</v>
      </c>
      <c r="D11" s="209">
        <v>44.34</v>
      </c>
      <c r="E11" s="209">
        <f t="shared" si="0"/>
        <v>96.63</v>
      </c>
    </row>
    <row r="12" spans="1:5" s="33" customFormat="1" ht="21" customHeight="1" x14ac:dyDescent="0.25">
      <c r="A12" s="26" t="s">
        <v>58</v>
      </c>
      <c r="B12" s="103">
        <v>1221</v>
      </c>
      <c r="C12" s="103">
        <f t="shared" si="1"/>
        <v>3334</v>
      </c>
      <c r="D12" s="209">
        <v>107.28</v>
      </c>
      <c r="E12" s="209">
        <f t="shared" si="0"/>
        <v>203.91</v>
      </c>
    </row>
    <row r="13" spans="1:5" s="33" customFormat="1" ht="21" customHeight="1" x14ac:dyDescent="0.25">
      <c r="A13" s="26" t="s">
        <v>59</v>
      </c>
      <c r="B13" s="103">
        <v>222</v>
      </c>
      <c r="C13" s="103">
        <f t="shared" si="1"/>
        <v>3556</v>
      </c>
      <c r="D13" s="209">
        <v>37.1</v>
      </c>
      <c r="E13" s="209">
        <f t="shared" si="0"/>
        <v>241.01</v>
      </c>
    </row>
    <row r="14" spans="1:5" s="33" customFormat="1" ht="21" customHeight="1" x14ac:dyDescent="0.25">
      <c r="A14" s="26" t="s">
        <v>60</v>
      </c>
      <c r="B14" s="103">
        <v>4650</v>
      </c>
      <c r="C14" s="103">
        <f t="shared" si="1"/>
        <v>8206</v>
      </c>
      <c r="D14" s="209">
        <v>926.01</v>
      </c>
      <c r="E14" s="209">
        <f t="shared" si="0"/>
        <v>1167.02</v>
      </c>
    </row>
    <row r="15" spans="1:5" s="33" customFormat="1" ht="21" customHeight="1" x14ac:dyDescent="0.25">
      <c r="A15" s="26" t="s">
        <v>61</v>
      </c>
      <c r="B15" s="103">
        <v>8863</v>
      </c>
      <c r="C15" s="103">
        <f t="shared" si="1"/>
        <v>17069</v>
      </c>
      <c r="D15" s="209">
        <v>2426.63</v>
      </c>
      <c r="E15" s="209">
        <f t="shared" si="0"/>
        <v>3593.65</v>
      </c>
    </row>
    <row r="16" spans="1:5" s="33" customFormat="1" ht="21" customHeight="1" x14ac:dyDescent="0.25">
      <c r="A16" s="26" t="s">
        <v>62</v>
      </c>
      <c r="B16" s="103">
        <v>1387</v>
      </c>
      <c r="C16" s="103">
        <f t="shared" si="1"/>
        <v>18456</v>
      </c>
      <c r="D16" s="209">
        <v>627.79</v>
      </c>
      <c r="E16" s="209">
        <f t="shared" si="0"/>
        <v>4221.4400000000005</v>
      </c>
    </row>
    <row r="17" spans="1:5" s="33" customFormat="1" ht="21" customHeight="1" x14ac:dyDescent="0.25">
      <c r="A17" s="26" t="s">
        <v>63</v>
      </c>
      <c r="B17" s="103">
        <v>1725</v>
      </c>
      <c r="C17" s="103">
        <f t="shared" si="1"/>
        <v>20181</v>
      </c>
      <c r="D17" s="209">
        <v>705.72</v>
      </c>
      <c r="E17" s="209">
        <f t="shared" si="0"/>
        <v>4927.1600000000008</v>
      </c>
    </row>
    <row r="18" spans="1:5" s="33" customFormat="1" ht="21" customHeight="1" x14ac:dyDescent="0.25">
      <c r="A18" s="26" t="s">
        <v>64</v>
      </c>
      <c r="B18" s="103">
        <v>7950</v>
      </c>
      <c r="C18" s="103">
        <f t="shared" si="1"/>
        <v>28131</v>
      </c>
      <c r="D18" s="209">
        <v>3686.4</v>
      </c>
      <c r="E18" s="209">
        <f t="shared" si="0"/>
        <v>8613.5600000000013</v>
      </c>
    </row>
    <row r="19" spans="1:5" s="33" customFormat="1" ht="21" customHeight="1" x14ac:dyDescent="0.25">
      <c r="A19" s="26" t="s">
        <v>65</v>
      </c>
      <c r="B19" s="103">
        <v>8050</v>
      </c>
      <c r="C19" s="103">
        <f t="shared" si="1"/>
        <v>36181</v>
      </c>
      <c r="D19" s="209" t="s">
        <v>312</v>
      </c>
      <c r="E19" s="209">
        <v>15964.060000000001</v>
      </c>
    </row>
    <row r="20" spans="1:5" s="33" customFormat="1" ht="21" customHeight="1" x14ac:dyDescent="0.25">
      <c r="A20" s="26" t="s">
        <v>66</v>
      </c>
      <c r="B20" s="103">
        <v>405</v>
      </c>
      <c r="C20" s="103">
        <f t="shared" si="1"/>
        <v>36586</v>
      </c>
      <c r="D20" s="209">
        <v>151.26</v>
      </c>
      <c r="E20" s="209">
        <f t="shared" ref="E20:E33" si="2">E19+D20</f>
        <v>16115.320000000002</v>
      </c>
    </row>
    <row r="21" spans="1:5" s="33" customFormat="1" ht="21" customHeight="1" x14ac:dyDescent="0.25">
      <c r="A21" s="26" t="s">
        <v>67</v>
      </c>
      <c r="B21" s="103">
        <v>283</v>
      </c>
      <c r="C21" s="103">
        <f t="shared" si="1"/>
        <v>36869</v>
      </c>
      <c r="D21" s="209">
        <v>207.98</v>
      </c>
      <c r="E21" s="209">
        <f t="shared" si="2"/>
        <v>16323.300000000001</v>
      </c>
    </row>
    <row r="22" spans="1:5" s="33" customFormat="1" ht="21" customHeight="1" x14ac:dyDescent="0.25">
      <c r="A22" s="26" t="s">
        <v>68</v>
      </c>
      <c r="B22" s="103">
        <v>107</v>
      </c>
      <c r="C22" s="103">
        <f t="shared" si="1"/>
        <v>36976</v>
      </c>
      <c r="D22" s="209">
        <v>233</v>
      </c>
      <c r="E22" s="209">
        <f t="shared" si="2"/>
        <v>16556.300000000003</v>
      </c>
    </row>
    <row r="23" spans="1:5" s="33" customFormat="1" ht="21" customHeight="1" x14ac:dyDescent="0.25">
      <c r="A23" s="26" t="s">
        <v>69</v>
      </c>
      <c r="B23" s="103">
        <v>54</v>
      </c>
      <c r="C23" s="103">
        <f t="shared" si="1"/>
        <v>37030</v>
      </c>
      <c r="D23" s="209">
        <v>248.12</v>
      </c>
      <c r="E23" s="209">
        <f t="shared" si="2"/>
        <v>16804.420000000002</v>
      </c>
    </row>
    <row r="24" spans="1:5" s="33" customFormat="1" ht="21" customHeight="1" x14ac:dyDescent="0.25">
      <c r="A24" s="26" t="s">
        <v>70</v>
      </c>
      <c r="B24" s="103">
        <v>0</v>
      </c>
      <c r="C24" s="103">
        <f t="shared" si="1"/>
        <v>37030</v>
      </c>
      <c r="D24" s="209">
        <v>292.75</v>
      </c>
      <c r="E24" s="209">
        <f t="shared" si="2"/>
        <v>17097.170000000002</v>
      </c>
    </row>
    <row r="25" spans="1:5" s="33" customFormat="1" ht="21" customHeight="1" x14ac:dyDescent="0.25">
      <c r="A25" s="26" t="s">
        <v>71</v>
      </c>
      <c r="B25" s="103">
        <v>493</v>
      </c>
      <c r="C25" s="103">
        <f t="shared" si="1"/>
        <v>37523</v>
      </c>
      <c r="D25" s="209">
        <v>392.95</v>
      </c>
      <c r="E25" s="209">
        <f t="shared" si="2"/>
        <v>17490.120000000003</v>
      </c>
    </row>
    <row r="26" spans="1:5" s="33" customFormat="1" ht="21" customHeight="1" x14ac:dyDescent="0.25">
      <c r="A26" s="26" t="s">
        <v>72</v>
      </c>
      <c r="B26" s="103">
        <v>173</v>
      </c>
      <c r="C26" s="103">
        <f t="shared" si="1"/>
        <v>37696</v>
      </c>
      <c r="D26" s="209">
        <v>345.62</v>
      </c>
      <c r="E26" s="209">
        <f t="shared" si="2"/>
        <v>17835.740000000002</v>
      </c>
    </row>
    <row r="27" spans="1:5" s="33" customFormat="1" ht="21" customHeight="1" x14ac:dyDescent="0.25">
      <c r="A27" s="26" t="s">
        <v>73</v>
      </c>
      <c r="B27" s="103">
        <v>104</v>
      </c>
      <c r="C27" s="103">
        <f t="shared" si="1"/>
        <v>37800</v>
      </c>
      <c r="D27" s="209">
        <v>318.17</v>
      </c>
      <c r="E27" s="209">
        <f t="shared" si="2"/>
        <v>18153.91</v>
      </c>
    </row>
    <row r="28" spans="1:5" s="33" customFormat="1" ht="21" customHeight="1" x14ac:dyDescent="0.25">
      <c r="A28" s="26" t="s">
        <v>18</v>
      </c>
      <c r="B28" s="103">
        <v>57</v>
      </c>
      <c r="C28" s="103">
        <f t="shared" si="1"/>
        <v>37857</v>
      </c>
      <c r="D28" s="209">
        <v>309.99</v>
      </c>
      <c r="E28" s="209">
        <f t="shared" si="2"/>
        <v>18463.900000000001</v>
      </c>
    </row>
    <row r="29" spans="1:5" s="33" customFormat="1" ht="21" customHeight="1" x14ac:dyDescent="0.25">
      <c r="A29" s="26" t="s">
        <v>19</v>
      </c>
      <c r="B29" s="103">
        <v>141</v>
      </c>
      <c r="C29" s="103">
        <f t="shared" si="1"/>
        <v>37998</v>
      </c>
      <c r="D29" s="209">
        <v>303</v>
      </c>
      <c r="E29" s="209">
        <f t="shared" si="2"/>
        <v>18766.900000000001</v>
      </c>
    </row>
    <row r="30" spans="1:5" s="33" customFormat="1" ht="21" customHeight="1" x14ac:dyDescent="0.25">
      <c r="A30" s="26" t="s">
        <v>20</v>
      </c>
      <c r="B30" s="103">
        <v>56</v>
      </c>
      <c r="C30" s="103">
        <v>38054</v>
      </c>
      <c r="D30" s="209">
        <v>193.37</v>
      </c>
      <c r="E30" s="209">
        <f t="shared" si="2"/>
        <v>18960.27</v>
      </c>
    </row>
    <row r="31" spans="1:5" s="33" customFormat="1" ht="21" customHeight="1" x14ac:dyDescent="0.25">
      <c r="A31" s="26" t="s">
        <v>21</v>
      </c>
      <c r="B31" s="103">
        <v>81</v>
      </c>
      <c r="C31" s="103">
        <v>38135</v>
      </c>
      <c r="D31" s="209">
        <v>257.62</v>
      </c>
      <c r="E31" s="209">
        <f t="shared" si="2"/>
        <v>19217.89</v>
      </c>
    </row>
    <row r="32" spans="1:5" s="33" customFormat="1" ht="21" customHeight="1" x14ac:dyDescent="0.25">
      <c r="A32" s="26" t="s">
        <v>39</v>
      </c>
      <c r="B32" s="103">
        <v>74</v>
      </c>
      <c r="C32" s="103">
        <v>38209</v>
      </c>
      <c r="D32" s="209">
        <v>243.78</v>
      </c>
      <c r="E32" s="209">
        <f t="shared" si="2"/>
        <v>19461.669999999998</v>
      </c>
    </row>
    <row r="33" spans="1:5" s="33" customFormat="1" ht="21" customHeight="1" x14ac:dyDescent="0.25">
      <c r="A33" s="26" t="s">
        <v>40</v>
      </c>
      <c r="B33" s="103">
        <v>36</v>
      </c>
      <c r="C33" s="103">
        <v>38245</v>
      </c>
      <c r="D33" s="209">
        <v>94.16</v>
      </c>
      <c r="E33" s="209">
        <f t="shared" si="2"/>
        <v>19555.829999999998</v>
      </c>
    </row>
    <row r="34" spans="1:5" ht="12.75" customHeight="1" x14ac:dyDescent="0.25">
      <c r="A34" s="10" t="s">
        <v>332</v>
      </c>
    </row>
    <row r="35" spans="1:5" x14ac:dyDescent="0.25">
      <c r="A35" s="10" t="s">
        <v>356</v>
      </c>
      <c r="D35" s="307" t="s">
        <v>573</v>
      </c>
      <c r="E35" s="307"/>
    </row>
  </sheetData>
  <mergeCells count="4">
    <mergeCell ref="A1:E1"/>
    <mergeCell ref="A3:E3"/>
    <mergeCell ref="A2:E2"/>
    <mergeCell ref="D35:E35"/>
  </mergeCells>
  <pageMargins left="0.70866141732283472" right="0.70866141732283472" top="0.74803149606299213" bottom="0.74803149606299213" header="0.31496062992125984" footer="0.31496062992125984"/>
  <pageSetup paperSize="9" scale="8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6"/>
  <sheetViews>
    <sheetView view="pageBreakPreview" topLeftCell="A16" zoomScaleNormal="90" zoomScaleSheetLayoutView="100" workbookViewId="0">
      <selection activeCell="K31" sqref="K31"/>
    </sheetView>
  </sheetViews>
  <sheetFormatPr defaultRowHeight="15" x14ac:dyDescent="0.25"/>
  <cols>
    <col min="1" max="1" width="13.28515625" style="10" customWidth="1"/>
    <col min="2" max="2" width="26.85546875" style="10" bestFit="1" customWidth="1"/>
    <col min="3" max="3" width="8.5703125" style="10" customWidth="1"/>
    <col min="4" max="4" width="8.42578125" style="10" customWidth="1"/>
    <col min="5" max="5" width="9.7109375" style="10" customWidth="1"/>
    <col min="6" max="6" width="7.5703125" style="10" customWidth="1"/>
    <col min="7" max="7" width="7.7109375" style="10" customWidth="1"/>
    <col min="8" max="8" width="8.7109375" style="10" customWidth="1"/>
    <col min="9" max="9" width="12" style="10" customWidth="1"/>
    <col min="10" max="10" width="12.5703125" style="10" customWidth="1"/>
    <col min="11" max="11" width="10.140625" style="10" customWidth="1"/>
    <col min="12" max="12" width="7.7109375" style="10" customWidth="1"/>
    <col min="13" max="13" width="9.7109375" style="10" customWidth="1"/>
    <col min="14" max="14" width="9.140625" style="10" customWidth="1"/>
    <col min="15" max="15" width="7.42578125" style="10" customWidth="1"/>
    <col min="16" max="16" width="7.7109375" style="10" customWidth="1"/>
    <col min="17" max="17" width="9.7109375" style="10" customWidth="1"/>
    <col min="18" max="18" width="6.140625" style="10" bestFit="1" customWidth="1"/>
    <col min="19" max="19" width="19" style="10" customWidth="1"/>
    <col min="20" max="16384" width="9.140625" style="10"/>
  </cols>
  <sheetData>
    <row r="1" spans="1:19" ht="17.25" customHeight="1" x14ac:dyDescent="0.25">
      <c r="A1" s="279" t="s">
        <v>288</v>
      </c>
      <c r="B1" s="279"/>
      <c r="C1" s="279"/>
      <c r="D1" s="279"/>
      <c r="E1" s="279"/>
      <c r="F1" s="279"/>
      <c r="G1" s="279"/>
      <c r="H1" s="279"/>
      <c r="I1" s="279"/>
      <c r="J1" s="279"/>
      <c r="K1" s="279"/>
      <c r="L1" s="279"/>
      <c r="M1" s="279"/>
      <c r="N1" s="279"/>
      <c r="O1" s="279"/>
      <c r="P1" s="279"/>
      <c r="Q1" s="279"/>
      <c r="R1" s="279"/>
      <c r="S1" s="279"/>
    </row>
    <row r="2" spans="1:19" ht="17.25" customHeight="1" x14ac:dyDescent="0.25">
      <c r="A2" s="310" t="s">
        <v>483</v>
      </c>
      <c r="B2" s="310"/>
      <c r="C2" s="310"/>
      <c r="D2" s="310"/>
      <c r="E2" s="310"/>
      <c r="F2" s="310"/>
      <c r="G2" s="310"/>
      <c r="H2" s="310"/>
      <c r="I2" s="310"/>
      <c r="J2" s="310"/>
      <c r="K2" s="310"/>
      <c r="L2" s="310"/>
      <c r="M2" s="310"/>
      <c r="N2" s="310"/>
      <c r="O2" s="310"/>
      <c r="P2" s="310"/>
      <c r="Q2" s="310"/>
      <c r="R2" s="310"/>
      <c r="S2" s="310"/>
    </row>
    <row r="3" spans="1:19" ht="17.25" x14ac:dyDescent="0.3">
      <c r="A3" s="195"/>
      <c r="B3" s="195"/>
      <c r="C3" s="195"/>
      <c r="D3" s="195"/>
      <c r="E3" s="195"/>
      <c r="F3" s="195"/>
      <c r="G3" s="195"/>
      <c r="H3" s="195"/>
      <c r="I3" s="195"/>
      <c r="J3" s="195"/>
      <c r="K3" s="195"/>
      <c r="L3" s="195"/>
      <c r="M3" s="195"/>
      <c r="N3" s="195"/>
      <c r="O3" s="195"/>
      <c r="P3" s="195"/>
      <c r="Q3" s="195"/>
      <c r="R3" s="195"/>
    </row>
    <row r="4" spans="1:19" s="171" customFormat="1" ht="71.25" customHeight="1" x14ac:dyDescent="0.25">
      <c r="A4" s="281" t="s">
        <v>91</v>
      </c>
      <c r="B4" s="283"/>
      <c r="C4" s="196" t="s">
        <v>574</v>
      </c>
      <c r="D4" s="196" t="s">
        <v>575</v>
      </c>
      <c r="E4" s="196" t="s">
        <v>576</v>
      </c>
      <c r="F4" s="196" t="s">
        <v>582</v>
      </c>
      <c r="G4" s="196" t="s">
        <v>583</v>
      </c>
      <c r="H4" s="196" t="s">
        <v>584</v>
      </c>
      <c r="I4" s="196" t="s">
        <v>503</v>
      </c>
      <c r="J4" s="196" t="s">
        <v>585</v>
      </c>
      <c r="K4" s="196" t="s">
        <v>505</v>
      </c>
      <c r="L4" s="196" t="s">
        <v>577</v>
      </c>
      <c r="M4" s="196" t="s">
        <v>578</v>
      </c>
      <c r="N4" s="196" t="s">
        <v>579</v>
      </c>
      <c r="O4" s="196" t="s">
        <v>580</v>
      </c>
      <c r="P4" s="196" t="s">
        <v>506</v>
      </c>
      <c r="Q4" s="196" t="s">
        <v>581</v>
      </c>
      <c r="R4" s="196" t="s">
        <v>586</v>
      </c>
      <c r="S4" s="15" t="s">
        <v>419</v>
      </c>
    </row>
    <row r="5" spans="1:19" s="33" customFormat="1" ht="23.25" customHeight="1" x14ac:dyDescent="0.25">
      <c r="A5" s="311" t="s">
        <v>415</v>
      </c>
      <c r="B5" s="191" t="s">
        <v>1</v>
      </c>
      <c r="C5" s="197"/>
      <c r="D5" s="197"/>
      <c r="E5" s="197"/>
      <c r="F5" s="197"/>
      <c r="G5" s="197"/>
      <c r="H5" s="192">
        <v>1</v>
      </c>
      <c r="I5" s="192"/>
      <c r="J5" s="192"/>
      <c r="K5" s="192"/>
      <c r="L5" s="192"/>
      <c r="M5" s="192">
        <v>1</v>
      </c>
      <c r="N5" s="192"/>
      <c r="O5" s="192"/>
      <c r="P5" s="192"/>
      <c r="Q5" s="192"/>
      <c r="R5" s="35">
        <f>SUM(C5:Q5)</f>
        <v>2</v>
      </c>
      <c r="S5" s="198" t="s">
        <v>357</v>
      </c>
    </row>
    <row r="6" spans="1:19" s="33" customFormat="1" ht="23.25" customHeight="1" x14ac:dyDescent="0.25">
      <c r="A6" s="311"/>
      <c r="B6" s="105" t="s">
        <v>12</v>
      </c>
      <c r="C6" s="173"/>
      <c r="D6" s="173">
        <v>1</v>
      </c>
      <c r="E6" s="173"/>
      <c r="F6" s="173">
        <v>6</v>
      </c>
      <c r="G6" s="173"/>
      <c r="H6" s="26"/>
      <c r="I6" s="26"/>
      <c r="J6" s="26"/>
      <c r="K6" s="26"/>
      <c r="L6" s="26"/>
      <c r="M6" s="26"/>
      <c r="N6" s="26">
        <v>1</v>
      </c>
      <c r="O6" s="26"/>
      <c r="P6" s="26"/>
      <c r="Q6" s="26"/>
      <c r="R6" s="25">
        <f t="shared" ref="R6:R24" si="0">SUM(C6:Q6)</f>
        <v>8</v>
      </c>
      <c r="S6" s="27" t="s">
        <v>482</v>
      </c>
    </row>
    <row r="7" spans="1:19" s="33" customFormat="1" ht="30" x14ac:dyDescent="0.25">
      <c r="A7" s="311"/>
      <c r="B7" s="105" t="s">
        <v>92</v>
      </c>
      <c r="C7" s="173">
        <v>2</v>
      </c>
      <c r="D7" s="173">
        <v>1</v>
      </c>
      <c r="E7" s="173">
        <v>3</v>
      </c>
      <c r="F7" s="173">
        <v>3</v>
      </c>
      <c r="G7" s="173">
        <v>1</v>
      </c>
      <c r="H7" s="26">
        <v>8</v>
      </c>
      <c r="I7" s="26">
        <f>7+1</f>
        <v>8</v>
      </c>
      <c r="J7" s="26">
        <v>3</v>
      </c>
      <c r="K7" s="26">
        <v>1</v>
      </c>
      <c r="L7" s="26"/>
      <c r="M7" s="26">
        <f>1+1</f>
        <v>2</v>
      </c>
      <c r="N7" s="26">
        <v>6</v>
      </c>
      <c r="O7" s="26">
        <v>4</v>
      </c>
      <c r="P7" s="26"/>
      <c r="Q7" s="26">
        <v>4</v>
      </c>
      <c r="R7" s="25">
        <f t="shared" si="0"/>
        <v>46</v>
      </c>
      <c r="S7" s="105" t="s">
        <v>358</v>
      </c>
    </row>
    <row r="8" spans="1:19" s="33" customFormat="1" ht="25.5" customHeight="1" x14ac:dyDescent="0.25">
      <c r="A8" s="311"/>
      <c r="B8" s="105" t="s">
        <v>2</v>
      </c>
      <c r="C8" s="173"/>
      <c r="D8" s="173"/>
      <c r="E8" s="173"/>
      <c r="F8" s="173"/>
      <c r="G8" s="173"/>
      <c r="H8" s="26">
        <v>2</v>
      </c>
      <c r="I8" s="26"/>
      <c r="J8" s="26"/>
      <c r="K8" s="26">
        <v>1</v>
      </c>
      <c r="L8" s="26"/>
      <c r="M8" s="26"/>
      <c r="N8" s="26"/>
      <c r="O8" s="26"/>
      <c r="P8" s="26"/>
      <c r="Q8" s="26"/>
      <c r="R8" s="25">
        <f t="shared" si="0"/>
        <v>3</v>
      </c>
      <c r="S8" s="27" t="s">
        <v>359</v>
      </c>
    </row>
    <row r="9" spans="1:19" s="33" customFormat="1" x14ac:dyDescent="0.25">
      <c r="A9" s="312"/>
      <c r="B9" s="105" t="s">
        <v>3</v>
      </c>
      <c r="C9" s="173"/>
      <c r="D9" s="173"/>
      <c r="E9" s="173"/>
      <c r="F9" s="173"/>
      <c r="G9" s="173"/>
      <c r="H9" s="26">
        <f>4+1</f>
        <v>5</v>
      </c>
      <c r="I9" s="26">
        <v>1</v>
      </c>
      <c r="J9" s="26"/>
      <c r="K9" s="26"/>
      <c r="L9" s="26">
        <v>6</v>
      </c>
      <c r="M9" s="26"/>
      <c r="N9" s="26">
        <v>3</v>
      </c>
      <c r="O9" s="26">
        <v>5</v>
      </c>
      <c r="P9" s="26">
        <v>2</v>
      </c>
      <c r="Q9" s="26">
        <v>3</v>
      </c>
      <c r="R9" s="25">
        <f t="shared" si="0"/>
        <v>25</v>
      </c>
      <c r="S9" s="27" t="s">
        <v>360</v>
      </c>
    </row>
    <row r="10" spans="1:19" s="33" customFormat="1" ht="22.5" customHeight="1" x14ac:dyDescent="0.25">
      <c r="A10" s="313" t="s">
        <v>416</v>
      </c>
      <c r="B10" s="105" t="s">
        <v>4</v>
      </c>
      <c r="C10" s="173"/>
      <c r="D10" s="173"/>
      <c r="E10" s="173"/>
      <c r="F10" s="173"/>
      <c r="G10" s="173"/>
      <c r="H10" s="26">
        <v>1</v>
      </c>
      <c r="I10" s="26"/>
      <c r="J10" s="26"/>
      <c r="K10" s="26"/>
      <c r="L10" s="26"/>
      <c r="M10" s="26"/>
      <c r="N10" s="26"/>
      <c r="O10" s="26"/>
      <c r="P10" s="26"/>
      <c r="Q10" s="26"/>
      <c r="R10" s="25">
        <f t="shared" si="0"/>
        <v>1</v>
      </c>
      <c r="S10" s="27" t="s">
        <v>361</v>
      </c>
    </row>
    <row r="11" spans="1:19" s="33" customFormat="1" ht="20.25" customHeight="1" x14ac:dyDescent="0.25">
      <c r="A11" s="311"/>
      <c r="B11" s="105" t="s">
        <v>5</v>
      </c>
      <c r="C11" s="173"/>
      <c r="D11" s="173"/>
      <c r="E11" s="173"/>
      <c r="F11" s="173"/>
      <c r="G11" s="173"/>
      <c r="H11" s="26">
        <v>4</v>
      </c>
      <c r="I11" s="26">
        <v>2</v>
      </c>
      <c r="J11" s="26">
        <v>2</v>
      </c>
      <c r="K11" s="26"/>
      <c r="L11" s="26"/>
      <c r="M11" s="26"/>
      <c r="N11" s="26"/>
      <c r="O11" s="26"/>
      <c r="P11" s="26"/>
      <c r="Q11" s="26"/>
      <c r="R11" s="25">
        <f t="shared" si="0"/>
        <v>8</v>
      </c>
      <c r="S11" s="27" t="s">
        <v>362</v>
      </c>
    </row>
    <row r="12" spans="1:19" s="33" customFormat="1" ht="30" x14ac:dyDescent="0.25">
      <c r="A12" s="311"/>
      <c r="B12" s="105" t="s">
        <v>6</v>
      </c>
      <c r="C12" s="173"/>
      <c r="D12" s="173">
        <v>6</v>
      </c>
      <c r="E12" s="173"/>
      <c r="F12" s="173">
        <v>1</v>
      </c>
      <c r="G12" s="173"/>
      <c r="H12" s="26">
        <v>5</v>
      </c>
      <c r="I12" s="26">
        <v>3</v>
      </c>
      <c r="J12" s="26"/>
      <c r="K12" s="26"/>
      <c r="L12" s="26">
        <v>1</v>
      </c>
      <c r="M12" s="26"/>
      <c r="N12" s="26">
        <v>3</v>
      </c>
      <c r="O12" s="26"/>
      <c r="P12" s="26">
        <v>2</v>
      </c>
      <c r="Q12" s="26"/>
      <c r="R12" s="25">
        <f t="shared" si="0"/>
        <v>21</v>
      </c>
      <c r="S12" s="105" t="s">
        <v>363</v>
      </c>
    </row>
    <row r="13" spans="1:19" s="33" customFormat="1" ht="19.5" customHeight="1" x14ac:dyDescent="0.25">
      <c r="A13" s="311"/>
      <c r="B13" s="105" t="s">
        <v>7</v>
      </c>
      <c r="C13" s="173"/>
      <c r="D13" s="173"/>
      <c r="E13" s="173"/>
      <c r="F13" s="173"/>
      <c r="G13" s="173"/>
      <c r="H13" s="26">
        <v>2</v>
      </c>
      <c r="I13" s="26"/>
      <c r="J13" s="26"/>
      <c r="K13" s="26"/>
      <c r="L13" s="26">
        <v>1</v>
      </c>
      <c r="M13" s="26"/>
      <c r="N13" s="26"/>
      <c r="O13" s="26"/>
      <c r="P13" s="26"/>
      <c r="Q13" s="26"/>
      <c r="R13" s="25">
        <f t="shared" si="0"/>
        <v>3</v>
      </c>
      <c r="S13" s="27" t="s">
        <v>364</v>
      </c>
    </row>
    <row r="14" spans="1:19" s="33" customFormat="1" ht="21" customHeight="1" x14ac:dyDescent="0.25">
      <c r="A14" s="312"/>
      <c r="B14" s="105" t="s">
        <v>8</v>
      </c>
      <c r="C14" s="173"/>
      <c r="D14" s="173"/>
      <c r="E14" s="173"/>
      <c r="F14" s="173"/>
      <c r="G14" s="173"/>
      <c r="H14" s="26">
        <v>2</v>
      </c>
      <c r="I14" s="26"/>
      <c r="J14" s="26"/>
      <c r="K14" s="26"/>
      <c r="L14" s="26"/>
      <c r="M14" s="26"/>
      <c r="N14" s="26"/>
      <c r="O14" s="26"/>
      <c r="P14" s="26"/>
      <c r="Q14" s="26"/>
      <c r="R14" s="25">
        <f t="shared" si="0"/>
        <v>2</v>
      </c>
      <c r="S14" s="27" t="s">
        <v>365</v>
      </c>
    </row>
    <row r="15" spans="1:19" s="33" customFormat="1" ht="23.25" customHeight="1" x14ac:dyDescent="0.25">
      <c r="A15" s="313" t="s">
        <v>417</v>
      </c>
      <c r="B15" s="105" t="s">
        <v>9</v>
      </c>
      <c r="C15" s="173"/>
      <c r="D15" s="173"/>
      <c r="E15" s="173"/>
      <c r="F15" s="173"/>
      <c r="G15" s="173"/>
      <c r="H15" s="26"/>
      <c r="I15" s="26"/>
      <c r="J15" s="26"/>
      <c r="K15" s="26"/>
      <c r="L15" s="26"/>
      <c r="M15" s="26">
        <v>2</v>
      </c>
      <c r="N15" s="26"/>
      <c r="O15" s="26"/>
      <c r="P15" s="26"/>
      <c r="Q15" s="26"/>
      <c r="R15" s="25">
        <f t="shared" si="0"/>
        <v>2</v>
      </c>
      <c r="S15" s="27" t="s">
        <v>366</v>
      </c>
    </row>
    <row r="16" spans="1:19" s="33" customFormat="1" ht="31.5" customHeight="1" x14ac:dyDescent="0.25">
      <c r="A16" s="311"/>
      <c r="B16" s="105" t="s">
        <v>10</v>
      </c>
      <c r="C16" s="173"/>
      <c r="D16" s="173"/>
      <c r="E16" s="173"/>
      <c r="F16" s="173"/>
      <c r="G16" s="173"/>
      <c r="H16" s="26"/>
      <c r="I16" s="26"/>
      <c r="J16" s="26"/>
      <c r="K16" s="26"/>
      <c r="L16" s="26"/>
      <c r="M16" s="26">
        <v>1</v>
      </c>
      <c r="N16" s="26"/>
      <c r="O16" s="26"/>
      <c r="P16" s="26"/>
      <c r="Q16" s="26"/>
      <c r="R16" s="25">
        <f t="shared" si="0"/>
        <v>1</v>
      </c>
      <c r="S16" s="105" t="s">
        <v>367</v>
      </c>
    </row>
    <row r="17" spans="1:19" s="33" customFormat="1" ht="21" customHeight="1" x14ac:dyDescent="0.25">
      <c r="A17" s="312"/>
      <c r="B17" s="105" t="s">
        <v>11</v>
      </c>
      <c r="C17" s="173"/>
      <c r="D17" s="173"/>
      <c r="E17" s="173"/>
      <c r="F17" s="173"/>
      <c r="G17" s="173"/>
      <c r="H17" s="26"/>
      <c r="I17" s="26"/>
      <c r="J17" s="26"/>
      <c r="K17" s="26"/>
      <c r="L17" s="26"/>
      <c r="M17" s="26">
        <v>2</v>
      </c>
      <c r="N17" s="26"/>
      <c r="O17" s="26"/>
      <c r="P17" s="26"/>
      <c r="Q17" s="26"/>
      <c r="R17" s="25">
        <f t="shared" si="0"/>
        <v>2</v>
      </c>
      <c r="S17" s="27" t="s">
        <v>368</v>
      </c>
    </row>
    <row r="18" spans="1:19" s="33" customFormat="1" ht="20.25" customHeight="1" x14ac:dyDescent="0.25">
      <c r="A18" s="313" t="s">
        <v>418</v>
      </c>
      <c r="B18" s="105" t="s">
        <v>12</v>
      </c>
      <c r="C18" s="173"/>
      <c r="D18" s="173"/>
      <c r="E18" s="173"/>
      <c r="F18" s="173"/>
      <c r="G18" s="173"/>
      <c r="H18" s="26">
        <v>1</v>
      </c>
      <c r="I18" s="26">
        <v>2</v>
      </c>
      <c r="J18" s="26"/>
      <c r="K18" s="26"/>
      <c r="L18" s="26">
        <v>4</v>
      </c>
      <c r="M18" s="26"/>
      <c r="N18" s="26"/>
      <c r="O18" s="26">
        <v>1</v>
      </c>
      <c r="P18" s="26"/>
      <c r="Q18" s="26"/>
      <c r="R18" s="25">
        <f t="shared" si="0"/>
        <v>8</v>
      </c>
      <c r="S18" s="199" t="s">
        <v>482</v>
      </c>
    </row>
    <row r="19" spans="1:19" s="33" customFormat="1" ht="20.25" customHeight="1" x14ac:dyDescent="0.25">
      <c r="A19" s="311"/>
      <c r="B19" s="105" t="s">
        <v>13</v>
      </c>
      <c r="C19" s="173"/>
      <c r="D19" s="173"/>
      <c r="E19" s="173"/>
      <c r="F19" s="173"/>
      <c r="G19" s="173"/>
      <c r="H19" s="26"/>
      <c r="I19" s="26"/>
      <c r="J19" s="26"/>
      <c r="K19" s="26"/>
      <c r="L19" s="26">
        <v>1</v>
      </c>
      <c r="M19" s="26"/>
      <c r="N19" s="26"/>
      <c r="O19" s="26"/>
      <c r="P19" s="26"/>
      <c r="Q19" s="26"/>
      <c r="R19" s="25">
        <f t="shared" si="0"/>
        <v>1</v>
      </c>
      <c r="S19" s="27" t="s">
        <v>369</v>
      </c>
    </row>
    <row r="20" spans="1:19" s="33" customFormat="1" x14ac:dyDescent="0.25">
      <c r="A20" s="311"/>
      <c r="B20" s="105" t="s">
        <v>14</v>
      </c>
      <c r="C20" s="173"/>
      <c r="D20" s="173"/>
      <c r="E20" s="173"/>
      <c r="F20" s="173"/>
      <c r="G20" s="173"/>
      <c r="H20" s="26">
        <v>1</v>
      </c>
      <c r="I20" s="26"/>
      <c r="J20" s="26"/>
      <c r="K20" s="26"/>
      <c r="L20" s="26">
        <v>1</v>
      </c>
      <c r="M20" s="26"/>
      <c r="N20" s="26"/>
      <c r="O20" s="26">
        <v>1</v>
      </c>
      <c r="P20" s="26"/>
      <c r="Q20" s="26"/>
      <c r="R20" s="25">
        <f t="shared" si="0"/>
        <v>3</v>
      </c>
      <c r="S20" s="27" t="s">
        <v>370</v>
      </c>
    </row>
    <row r="21" spans="1:19" s="33" customFormat="1" ht="30" x14ac:dyDescent="0.25">
      <c r="A21" s="311"/>
      <c r="B21" s="105" t="s">
        <v>315</v>
      </c>
      <c r="C21" s="173"/>
      <c r="D21" s="173"/>
      <c r="E21" s="173"/>
      <c r="F21" s="173"/>
      <c r="G21" s="173"/>
      <c r="H21" s="26">
        <v>3</v>
      </c>
      <c r="I21" s="26">
        <v>1</v>
      </c>
      <c r="J21" s="26">
        <v>1</v>
      </c>
      <c r="K21" s="26">
        <v>3</v>
      </c>
      <c r="L21" s="26">
        <v>4</v>
      </c>
      <c r="M21" s="26"/>
      <c r="N21" s="26">
        <v>3</v>
      </c>
      <c r="O21" s="26">
        <v>2</v>
      </c>
      <c r="P21" s="26"/>
      <c r="Q21" s="26">
        <v>1</v>
      </c>
      <c r="R21" s="25">
        <f t="shared" si="0"/>
        <v>18</v>
      </c>
      <c r="S21" s="105" t="s">
        <v>371</v>
      </c>
    </row>
    <row r="22" spans="1:19" s="33" customFormat="1" x14ac:dyDescent="0.25">
      <c r="A22" s="311"/>
      <c r="B22" s="105" t="s">
        <v>15</v>
      </c>
      <c r="C22" s="173"/>
      <c r="D22" s="173"/>
      <c r="E22" s="173"/>
      <c r="F22" s="173"/>
      <c r="G22" s="173"/>
      <c r="H22" s="26">
        <v>1</v>
      </c>
      <c r="I22" s="26"/>
      <c r="J22" s="26"/>
      <c r="K22" s="26"/>
      <c r="L22" s="26"/>
      <c r="M22" s="26"/>
      <c r="N22" s="26"/>
      <c r="O22" s="26"/>
      <c r="P22" s="26">
        <v>3</v>
      </c>
      <c r="Q22" s="26"/>
      <c r="R22" s="25">
        <f t="shared" si="0"/>
        <v>4</v>
      </c>
      <c r="S22" s="27" t="s">
        <v>372</v>
      </c>
    </row>
    <row r="23" spans="1:19" s="33" customFormat="1" ht="30" x14ac:dyDescent="0.25">
      <c r="A23" s="312"/>
      <c r="B23" s="105" t="s">
        <v>16</v>
      </c>
      <c r="C23" s="173"/>
      <c r="D23" s="173"/>
      <c r="E23" s="173"/>
      <c r="F23" s="173"/>
      <c r="G23" s="173"/>
      <c r="H23" s="26">
        <v>1</v>
      </c>
      <c r="I23" s="26">
        <v>2</v>
      </c>
      <c r="J23" s="26">
        <v>1</v>
      </c>
      <c r="K23" s="26">
        <v>2</v>
      </c>
      <c r="L23" s="26">
        <v>1</v>
      </c>
      <c r="M23" s="26">
        <v>1</v>
      </c>
      <c r="N23" s="26">
        <v>1</v>
      </c>
      <c r="O23" s="26">
        <v>1</v>
      </c>
      <c r="P23" s="26">
        <v>2</v>
      </c>
      <c r="Q23" s="26"/>
      <c r="R23" s="25">
        <f t="shared" si="0"/>
        <v>12</v>
      </c>
      <c r="S23" s="105" t="s">
        <v>373</v>
      </c>
    </row>
    <row r="24" spans="1:19" s="33" customFormat="1" ht="18.75" customHeight="1" x14ac:dyDescent="0.25">
      <c r="A24" s="314" t="s">
        <v>0</v>
      </c>
      <c r="B24" s="314"/>
      <c r="C24" s="200">
        <f>SUM(C5:C23)</f>
        <v>2</v>
      </c>
      <c r="D24" s="200">
        <f t="shared" ref="D24:Q24" si="1">SUM(D5:D23)</f>
        <v>8</v>
      </c>
      <c r="E24" s="200">
        <f t="shared" si="1"/>
        <v>3</v>
      </c>
      <c r="F24" s="200">
        <f t="shared" si="1"/>
        <v>10</v>
      </c>
      <c r="G24" s="200">
        <f t="shared" si="1"/>
        <v>1</v>
      </c>
      <c r="H24" s="200">
        <f t="shared" si="1"/>
        <v>37</v>
      </c>
      <c r="I24" s="200">
        <f t="shared" si="1"/>
        <v>19</v>
      </c>
      <c r="J24" s="200">
        <f t="shared" si="1"/>
        <v>7</v>
      </c>
      <c r="K24" s="200">
        <f t="shared" si="1"/>
        <v>7</v>
      </c>
      <c r="L24" s="200">
        <f t="shared" si="1"/>
        <v>19</v>
      </c>
      <c r="M24" s="200">
        <f t="shared" si="1"/>
        <v>9</v>
      </c>
      <c r="N24" s="200">
        <f t="shared" si="1"/>
        <v>17</v>
      </c>
      <c r="O24" s="200">
        <f t="shared" si="1"/>
        <v>14</v>
      </c>
      <c r="P24" s="200">
        <f t="shared" si="1"/>
        <v>9</v>
      </c>
      <c r="Q24" s="200">
        <f t="shared" si="1"/>
        <v>8</v>
      </c>
      <c r="R24" s="25">
        <f t="shared" si="0"/>
        <v>170</v>
      </c>
      <c r="S24" s="201" t="s">
        <v>374</v>
      </c>
    </row>
    <row r="25" spans="1:19" s="187" customFormat="1" ht="15" customHeight="1" x14ac:dyDescent="0.25">
      <c r="A25" s="315" t="s">
        <v>760</v>
      </c>
      <c r="B25" s="315"/>
      <c r="C25" s="315"/>
      <c r="D25" s="315"/>
      <c r="E25" s="315"/>
      <c r="F25" s="315"/>
      <c r="G25" s="315"/>
      <c r="H25" s="315"/>
      <c r="I25" s="315"/>
      <c r="J25" s="315"/>
      <c r="K25" s="315"/>
      <c r="L25" s="315"/>
      <c r="M25" s="315"/>
      <c r="N25" s="315"/>
      <c r="O25" s="315"/>
      <c r="P25" s="315"/>
      <c r="Q25" s="315"/>
      <c r="R25" s="315"/>
      <c r="S25" s="315"/>
    </row>
    <row r="26" spans="1:19" x14ac:dyDescent="0.25">
      <c r="A26" s="308" t="s">
        <v>487</v>
      </c>
      <c r="B26" s="309"/>
      <c r="C26" s="309"/>
      <c r="D26" s="309"/>
      <c r="E26" s="309"/>
      <c r="F26" s="309"/>
      <c r="G26" s="309"/>
      <c r="H26" s="309"/>
      <c r="I26" s="309"/>
      <c r="J26" s="309"/>
      <c r="K26" s="309"/>
      <c r="L26" s="309"/>
      <c r="M26" s="309"/>
      <c r="N26" s="309"/>
      <c r="O26" s="309"/>
      <c r="P26" s="309"/>
      <c r="Q26" s="309"/>
      <c r="R26" s="309"/>
      <c r="S26" s="20"/>
    </row>
  </sheetData>
  <mergeCells count="10">
    <mergeCell ref="A26:R26"/>
    <mergeCell ref="A2:S2"/>
    <mergeCell ref="A1:S1"/>
    <mergeCell ref="A5:A9"/>
    <mergeCell ref="A10:A14"/>
    <mergeCell ref="A15:A17"/>
    <mergeCell ref="A18:A23"/>
    <mergeCell ref="A4:B4"/>
    <mergeCell ref="A24:B24"/>
    <mergeCell ref="A25:S25"/>
  </mergeCells>
  <pageMargins left="0.48" right="0.21" top="0.74803149606299202" bottom="0.74803149606299202" header="0.31496062992126" footer="0.31496062992126"/>
  <pageSetup paperSize="9" scale="6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8"/>
  <sheetViews>
    <sheetView view="pageBreakPreview" topLeftCell="A13" zoomScale="85" zoomScaleNormal="90" zoomScaleSheetLayoutView="85" workbookViewId="0">
      <selection activeCell="K31" sqref="K31"/>
    </sheetView>
  </sheetViews>
  <sheetFormatPr defaultRowHeight="15" x14ac:dyDescent="0.25"/>
  <cols>
    <col min="1" max="1" width="23.28515625" style="10" bestFit="1" customWidth="1"/>
    <col min="2" max="2" width="23.28515625" style="10" customWidth="1"/>
    <col min="3" max="3" width="6.42578125" style="42" customWidth="1"/>
    <col min="4" max="4" width="11.140625" style="42" customWidth="1"/>
    <col min="5" max="6" width="6.42578125" style="42" customWidth="1"/>
    <col min="7" max="7" width="14.7109375" style="42" customWidth="1"/>
    <col min="8" max="8" width="6.42578125" style="42" customWidth="1"/>
    <col min="9" max="9" width="6.42578125" style="10" customWidth="1"/>
    <col min="10" max="10" width="7" style="10" customWidth="1"/>
    <col min="11" max="11" width="6.42578125" style="10" customWidth="1"/>
    <col min="12" max="12" width="8.42578125" style="10" customWidth="1"/>
    <col min="13" max="18" width="6.42578125" style="10" customWidth="1"/>
    <col min="19" max="19" width="21.42578125" style="10" customWidth="1"/>
    <col min="20" max="16384" width="9.140625" style="10"/>
  </cols>
  <sheetData>
    <row r="1" spans="1:19" s="189" customFormat="1" ht="17.25" customHeight="1" x14ac:dyDescent="0.3">
      <c r="A1" s="317" t="s">
        <v>289</v>
      </c>
      <c r="B1" s="317"/>
      <c r="C1" s="317"/>
      <c r="D1" s="317"/>
      <c r="E1" s="317"/>
      <c r="F1" s="317"/>
      <c r="G1" s="317"/>
      <c r="H1" s="317"/>
      <c r="I1" s="317"/>
      <c r="J1" s="317"/>
      <c r="K1" s="317"/>
      <c r="L1" s="317"/>
      <c r="M1" s="317"/>
      <c r="N1" s="317"/>
      <c r="O1" s="317"/>
      <c r="P1" s="317"/>
      <c r="Q1" s="317"/>
      <c r="R1" s="317"/>
      <c r="S1" s="317"/>
    </row>
    <row r="2" spans="1:19" ht="15" customHeight="1" x14ac:dyDescent="0.25">
      <c r="A2" s="318" t="s">
        <v>587</v>
      </c>
      <c r="B2" s="318"/>
      <c r="C2" s="318"/>
      <c r="D2" s="318"/>
      <c r="E2" s="318"/>
      <c r="F2" s="318"/>
      <c r="G2" s="318"/>
      <c r="H2" s="318"/>
      <c r="I2" s="318"/>
      <c r="J2" s="318"/>
      <c r="K2" s="318"/>
      <c r="L2" s="318"/>
      <c r="M2" s="318"/>
      <c r="N2" s="318"/>
      <c r="O2" s="318"/>
      <c r="P2" s="318"/>
      <c r="Q2" s="318"/>
      <c r="R2" s="318"/>
      <c r="S2" s="318"/>
    </row>
    <row r="3" spans="1:19" s="12" customFormat="1" ht="97.5" customHeight="1" x14ac:dyDescent="0.25">
      <c r="A3" s="281" t="s">
        <v>91</v>
      </c>
      <c r="B3" s="282"/>
      <c r="C3" s="190" t="s">
        <v>606</v>
      </c>
      <c r="D3" s="190" t="s">
        <v>608</v>
      </c>
      <c r="E3" s="190" t="s">
        <v>607</v>
      </c>
      <c r="F3" s="190" t="s">
        <v>507</v>
      </c>
      <c r="G3" s="190" t="s">
        <v>609</v>
      </c>
      <c r="H3" s="190" t="s">
        <v>508</v>
      </c>
      <c r="I3" s="190" t="s">
        <v>610</v>
      </c>
      <c r="J3" s="190" t="s">
        <v>509</v>
      </c>
      <c r="K3" s="190" t="s">
        <v>504</v>
      </c>
      <c r="L3" s="190" t="s">
        <v>611</v>
      </c>
      <c r="M3" s="190" t="s">
        <v>612</v>
      </c>
      <c r="N3" s="190" t="s">
        <v>613</v>
      </c>
      <c r="O3" s="190" t="s">
        <v>614</v>
      </c>
      <c r="P3" s="190" t="s">
        <v>615</v>
      </c>
      <c r="Q3" s="190" t="s">
        <v>616</v>
      </c>
      <c r="R3" s="190" t="s">
        <v>617</v>
      </c>
      <c r="S3" s="44" t="s">
        <v>419</v>
      </c>
    </row>
    <row r="4" spans="1:19" s="33" customFormat="1" ht="19.5" customHeight="1" x14ac:dyDescent="0.25">
      <c r="A4" s="311" t="s">
        <v>415</v>
      </c>
      <c r="B4" s="191" t="s">
        <v>1</v>
      </c>
      <c r="C4" s="191"/>
      <c r="D4" s="191"/>
      <c r="E4" s="191"/>
      <c r="F4" s="191"/>
      <c r="G4" s="191"/>
      <c r="H4" s="191"/>
      <c r="I4" s="192"/>
      <c r="J4" s="192"/>
      <c r="K4" s="192"/>
      <c r="L4" s="192"/>
      <c r="M4" s="192"/>
      <c r="N4" s="192"/>
      <c r="O4" s="192"/>
      <c r="P4" s="192"/>
      <c r="Q4" s="192"/>
      <c r="R4" s="35">
        <f>SUM(C4:Q4)</f>
        <v>0</v>
      </c>
      <c r="S4" s="191" t="s">
        <v>588</v>
      </c>
    </row>
    <row r="5" spans="1:19" s="33" customFormat="1" ht="19.5" customHeight="1" x14ac:dyDescent="0.25">
      <c r="A5" s="311"/>
      <c r="B5" s="191" t="s">
        <v>12</v>
      </c>
      <c r="C5" s="191"/>
      <c r="D5" s="191"/>
      <c r="E5" s="191"/>
      <c r="F5" s="191"/>
      <c r="G5" s="191"/>
      <c r="H5" s="191">
        <v>5</v>
      </c>
      <c r="I5" s="192"/>
      <c r="J5" s="192">
        <v>2</v>
      </c>
      <c r="K5" s="26"/>
      <c r="L5" s="192"/>
      <c r="M5" s="192"/>
      <c r="N5" s="192"/>
      <c r="O5" s="192"/>
      <c r="P5" s="192"/>
      <c r="Q5" s="192"/>
      <c r="R5" s="35">
        <f t="shared" ref="R5:R25" si="0">SUM(C5:Q5)</f>
        <v>7</v>
      </c>
      <c r="S5" s="105" t="s">
        <v>589</v>
      </c>
    </row>
    <row r="6" spans="1:19" s="33" customFormat="1" ht="32.25" customHeight="1" x14ac:dyDescent="0.25">
      <c r="A6" s="311"/>
      <c r="B6" s="105" t="s">
        <v>92</v>
      </c>
      <c r="C6" s="105">
        <v>1</v>
      </c>
      <c r="D6" s="105">
        <v>6</v>
      </c>
      <c r="E6" s="105">
        <v>3</v>
      </c>
      <c r="F6" s="105">
        <v>2</v>
      </c>
      <c r="G6" s="105"/>
      <c r="H6" s="105">
        <v>7</v>
      </c>
      <c r="I6" s="26">
        <v>14</v>
      </c>
      <c r="J6" s="26">
        <v>5</v>
      </c>
      <c r="K6" s="193"/>
      <c r="L6" s="26">
        <v>2</v>
      </c>
      <c r="M6" s="26">
        <v>28</v>
      </c>
      <c r="N6" s="26">
        <v>3</v>
      </c>
      <c r="O6" s="26">
        <v>3</v>
      </c>
      <c r="P6" s="26">
        <f>10+6</f>
        <v>16</v>
      </c>
      <c r="Q6" s="26">
        <v>12</v>
      </c>
      <c r="R6" s="35">
        <f t="shared" si="0"/>
        <v>102</v>
      </c>
      <c r="S6" s="105" t="s">
        <v>590</v>
      </c>
    </row>
    <row r="7" spans="1:19" s="33" customFormat="1" ht="15" customHeight="1" x14ac:dyDescent="0.25">
      <c r="A7" s="311"/>
      <c r="B7" s="105" t="s">
        <v>2</v>
      </c>
      <c r="C7" s="105"/>
      <c r="D7" s="105"/>
      <c r="E7" s="105"/>
      <c r="F7" s="105"/>
      <c r="G7" s="105"/>
      <c r="H7" s="105"/>
      <c r="I7" s="26"/>
      <c r="J7" s="26"/>
      <c r="K7" s="26"/>
      <c r="L7" s="26"/>
      <c r="M7" s="26"/>
      <c r="N7" s="26"/>
      <c r="O7" s="26"/>
      <c r="P7" s="26"/>
      <c r="Q7" s="26"/>
      <c r="R7" s="35">
        <f t="shared" si="0"/>
        <v>0</v>
      </c>
      <c r="S7" s="105" t="s">
        <v>591</v>
      </c>
    </row>
    <row r="8" spans="1:19" s="33" customFormat="1" ht="35.25" customHeight="1" x14ac:dyDescent="0.25">
      <c r="A8" s="312"/>
      <c r="B8" s="105" t="s">
        <v>3</v>
      </c>
      <c r="C8" s="105"/>
      <c r="D8" s="105">
        <v>2</v>
      </c>
      <c r="E8" s="105"/>
      <c r="F8" s="105"/>
      <c r="G8" s="105"/>
      <c r="H8" s="105">
        <v>3</v>
      </c>
      <c r="I8" s="26">
        <v>21</v>
      </c>
      <c r="J8" s="26">
        <v>3</v>
      </c>
      <c r="K8" s="193"/>
      <c r="L8" s="26">
        <v>4</v>
      </c>
      <c r="M8" s="26">
        <v>23</v>
      </c>
      <c r="N8" s="26"/>
      <c r="O8" s="26">
        <v>1</v>
      </c>
      <c r="P8" s="26">
        <f>12+1</f>
        <v>13</v>
      </c>
      <c r="Q8" s="26">
        <v>18</v>
      </c>
      <c r="R8" s="35">
        <f t="shared" si="0"/>
        <v>88</v>
      </c>
      <c r="S8" s="105" t="s">
        <v>592</v>
      </c>
    </row>
    <row r="9" spans="1:19" s="33" customFormat="1" ht="18.75" customHeight="1" x14ac:dyDescent="0.25">
      <c r="A9" s="313" t="s">
        <v>416</v>
      </c>
      <c r="B9" s="105" t="s">
        <v>4</v>
      </c>
      <c r="C9" s="105"/>
      <c r="D9" s="105"/>
      <c r="E9" s="105"/>
      <c r="F9" s="105"/>
      <c r="G9" s="105"/>
      <c r="H9" s="105"/>
      <c r="I9" s="26"/>
      <c r="J9" s="26"/>
      <c r="K9" s="26"/>
      <c r="L9" s="26"/>
      <c r="M9" s="26"/>
      <c r="N9" s="26"/>
      <c r="O9" s="26"/>
      <c r="P9" s="26"/>
      <c r="Q9" s="26"/>
      <c r="R9" s="35">
        <f t="shared" si="0"/>
        <v>0</v>
      </c>
      <c r="S9" s="105" t="s">
        <v>593</v>
      </c>
    </row>
    <row r="10" spans="1:19" s="33" customFormat="1" ht="15.75" customHeight="1" x14ac:dyDescent="0.25">
      <c r="A10" s="311"/>
      <c r="B10" s="105" t="s">
        <v>5</v>
      </c>
      <c r="C10" s="105"/>
      <c r="D10" s="105"/>
      <c r="E10" s="105"/>
      <c r="F10" s="105"/>
      <c r="G10" s="105"/>
      <c r="H10" s="105"/>
      <c r="I10" s="26">
        <v>28</v>
      </c>
      <c r="J10" s="26"/>
      <c r="K10" s="26"/>
      <c r="L10" s="26"/>
      <c r="M10" s="26"/>
      <c r="N10" s="26"/>
      <c r="O10" s="26"/>
      <c r="P10" s="26"/>
      <c r="Q10" s="26"/>
      <c r="R10" s="35">
        <f t="shared" si="0"/>
        <v>28</v>
      </c>
      <c r="S10" s="105" t="s">
        <v>594</v>
      </c>
    </row>
    <row r="11" spans="1:19" s="33" customFormat="1" ht="30" customHeight="1" x14ac:dyDescent="0.25">
      <c r="A11" s="311"/>
      <c r="B11" s="105" t="s">
        <v>6</v>
      </c>
      <c r="C11" s="105"/>
      <c r="D11" s="105"/>
      <c r="E11" s="105"/>
      <c r="F11" s="105"/>
      <c r="G11" s="105"/>
      <c r="H11" s="105"/>
      <c r="I11" s="26">
        <v>2</v>
      </c>
      <c r="J11" s="26"/>
      <c r="K11" s="26"/>
      <c r="L11" s="26"/>
      <c r="M11" s="26">
        <v>6</v>
      </c>
      <c r="N11" s="26"/>
      <c r="O11" s="26"/>
      <c r="P11" s="26"/>
      <c r="Q11" s="26"/>
      <c r="R11" s="35">
        <f t="shared" si="0"/>
        <v>8</v>
      </c>
      <c r="S11" s="105" t="s">
        <v>595</v>
      </c>
    </row>
    <row r="12" spans="1:19" s="33" customFormat="1" ht="14.25" customHeight="1" x14ac:dyDescent="0.25">
      <c r="A12" s="311"/>
      <c r="B12" s="105" t="s">
        <v>7</v>
      </c>
      <c r="C12" s="105"/>
      <c r="D12" s="105"/>
      <c r="E12" s="105"/>
      <c r="F12" s="105"/>
      <c r="G12" s="105"/>
      <c r="H12" s="105"/>
      <c r="I12" s="26"/>
      <c r="J12" s="26"/>
      <c r="K12" s="26"/>
      <c r="L12" s="26"/>
      <c r="M12" s="26"/>
      <c r="N12" s="26"/>
      <c r="O12" s="26"/>
      <c r="P12" s="26"/>
      <c r="Q12" s="26"/>
      <c r="R12" s="35">
        <f t="shared" si="0"/>
        <v>0</v>
      </c>
      <c r="S12" s="105" t="s">
        <v>596</v>
      </c>
    </row>
    <row r="13" spans="1:19" s="33" customFormat="1" ht="15.75" customHeight="1" x14ac:dyDescent="0.25">
      <c r="A13" s="312"/>
      <c r="B13" s="105" t="s">
        <v>8</v>
      </c>
      <c r="C13" s="105"/>
      <c r="D13" s="105"/>
      <c r="E13" s="105"/>
      <c r="F13" s="105"/>
      <c r="G13" s="105"/>
      <c r="H13" s="105"/>
      <c r="I13" s="26">
        <v>1</v>
      </c>
      <c r="J13" s="26"/>
      <c r="K13" s="26"/>
      <c r="L13" s="26"/>
      <c r="M13" s="26"/>
      <c r="N13" s="26"/>
      <c r="O13" s="26"/>
      <c r="P13" s="26"/>
      <c r="Q13" s="26"/>
      <c r="R13" s="35">
        <f t="shared" si="0"/>
        <v>1</v>
      </c>
      <c r="S13" s="105" t="s">
        <v>597</v>
      </c>
    </row>
    <row r="14" spans="1:19" s="33" customFormat="1" ht="33" customHeight="1" x14ac:dyDescent="0.25">
      <c r="A14" s="313" t="s">
        <v>417</v>
      </c>
      <c r="B14" s="105" t="s">
        <v>9</v>
      </c>
      <c r="C14" s="105"/>
      <c r="D14" s="105"/>
      <c r="E14" s="105"/>
      <c r="F14" s="105"/>
      <c r="G14" s="105"/>
      <c r="H14" s="105"/>
      <c r="I14" s="26"/>
      <c r="J14" s="26"/>
      <c r="K14" s="26"/>
      <c r="L14" s="26"/>
      <c r="M14" s="26"/>
      <c r="N14" s="26">
        <v>7</v>
      </c>
      <c r="O14" s="26"/>
      <c r="P14" s="26"/>
      <c r="Q14" s="26"/>
      <c r="R14" s="35">
        <f t="shared" si="0"/>
        <v>7</v>
      </c>
      <c r="S14" s="105" t="s">
        <v>598</v>
      </c>
    </row>
    <row r="15" spans="1:19" s="33" customFormat="1" ht="34.5" customHeight="1" x14ac:dyDescent="0.25">
      <c r="A15" s="311"/>
      <c r="B15" s="105" t="s">
        <v>10</v>
      </c>
      <c r="C15" s="105"/>
      <c r="D15" s="105"/>
      <c r="E15" s="105"/>
      <c r="F15" s="105"/>
      <c r="G15" s="105"/>
      <c r="H15" s="105"/>
      <c r="I15" s="26"/>
      <c r="J15" s="26"/>
      <c r="K15" s="26"/>
      <c r="L15" s="26"/>
      <c r="M15" s="26"/>
      <c r="N15" s="26">
        <v>3</v>
      </c>
      <c r="O15" s="26"/>
      <c r="P15" s="26"/>
      <c r="Q15" s="26"/>
      <c r="R15" s="35">
        <f t="shared" si="0"/>
        <v>3</v>
      </c>
      <c r="S15" s="105" t="s">
        <v>599</v>
      </c>
    </row>
    <row r="16" spans="1:19" s="33" customFormat="1" ht="17.25" customHeight="1" x14ac:dyDescent="0.25">
      <c r="A16" s="312"/>
      <c r="B16" s="105" t="s">
        <v>11</v>
      </c>
      <c r="C16" s="105"/>
      <c r="D16" s="105"/>
      <c r="E16" s="105"/>
      <c r="F16" s="105"/>
      <c r="G16" s="105"/>
      <c r="H16" s="105"/>
      <c r="I16" s="26"/>
      <c r="J16" s="26"/>
      <c r="K16" s="26"/>
      <c r="L16" s="26"/>
      <c r="M16" s="26">
        <v>1</v>
      </c>
      <c r="N16" s="26">
        <v>1</v>
      </c>
      <c r="O16" s="26"/>
      <c r="P16" s="26">
        <v>1</v>
      </c>
      <c r="Q16" s="26"/>
      <c r="R16" s="35">
        <f t="shared" si="0"/>
        <v>3</v>
      </c>
      <c r="S16" s="105" t="s">
        <v>600</v>
      </c>
    </row>
    <row r="17" spans="1:19" s="33" customFormat="1" ht="28.5" customHeight="1" x14ac:dyDescent="0.25">
      <c r="A17" s="313" t="s">
        <v>418</v>
      </c>
      <c r="B17" s="105" t="s">
        <v>484</v>
      </c>
      <c r="C17" s="105"/>
      <c r="D17" s="105"/>
      <c r="E17" s="105"/>
      <c r="F17" s="105"/>
      <c r="G17" s="105"/>
      <c r="H17" s="105"/>
      <c r="I17" s="26"/>
      <c r="J17" s="26">
        <v>1</v>
      </c>
      <c r="K17" s="26"/>
      <c r="L17" s="26"/>
      <c r="M17" s="26"/>
      <c r="N17" s="26"/>
      <c r="O17" s="26"/>
      <c r="P17" s="26"/>
      <c r="Q17" s="26"/>
      <c r="R17" s="35">
        <f t="shared" si="0"/>
        <v>1</v>
      </c>
      <c r="S17" s="105" t="s">
        <v>485</v>
      </c>
    </row>
    <row r="18" spans="1:19" s="33" customFormat="1" ht="20.25" customHeight="1" x14ac:dyDescent="0.25">
      <c r="A18" s="311"/>
      <c r="B18" s="105" t="s">
        <v>12</v>
      </c>
      <c r="C18" s="105"/>
      <c r="D18" s="105"/>
      <c r="E18" s="105"/>
      <c r="F18" s="105"/>
      <c r="G18" s="105"/>
      <c r="H18" s="105"/>
      <c r="I18" s="26">
        <v>6</v>
      </c>
      <c r="J18" s="26">
        <f>4+1</f>
        <v>5</v>
      </c>
      <c r="K18" s="26"/>
      <c r="L18" s="26">
        <v>3</v>
      </c>
      <c r="M18" s="26">
        <v>15</v>
      </c>
      <c r="N18" s="26"/>
      <c r="O18" s="26"/>
      <c r="P18" s="26">
        <f>4+2</f>
        <v>6</v>
      </c>
      <c r="Q18" s="26">
        <v>8</v>
      </c>
      <c r="R18" s="35">
        <f t="shared" si="0"/>
        <v>43</v>
      </c>
      <c r="S18" s="105" t="s">
        <v>589</v>
      </c>
    </row>
    <row r="19" spans="1:19" s="33" customFormat="1" ht="32.25" customHeight="1" x14ac:dyDescent="0.25">
      <c r="A19" s="311"/>
      <c r="B19" s="105" t="s">
        <v>92</v>
      </c>
      <c r="C19" s="105">
        <v>1</v>
      </c>
      <c r="D19" s="105">
        <v>2</v>
      </c>
      <c r="E19" s="105">
        <v>3</v>
      </c>
      <c r="F19" s="105">
        <v>1</v>
      </c>
      <c r="G19" s="105">
        <v>2</v>
      </c>
      <c r="H19" s="105">
        <v>3</v>
      </c>
      <c r="I19" s="26"/>
      <c r="J19" s="26">
        <v>1</v>
      </c>
      <c r="K19" s="26"/>
      <c r="L19" s="26"/>
      <c r="M19" s="26">
        <v>2</v>
      </c>
      <c r="N19" s="26"/>
      <c r="O19" s="26"/>
      <c r="P19" s="26">
        <v>4</v>
      </c>
      <c r="Q19" s="26"/>
      <c r="R19" s="35">
        <f t="shared" si="0"/>
        <v>19</v>
      </c>
      <c r="S19" s="105" t="s">
        <v>590</v>
      </c>
    </row>
    <row r="20" spans="1:19" s="33" customFormat="1" ht="18" customHeight="1" x14ac:dyDescent="0.25">
      <c r="A20" s="311"/>
      <c r="B20" s="105" t="s">
        <v>465</v>
      </c>
      <c r="C20" s="105"/>
      <c r="D20" s="105"/>
      <c r="E20" s="105"/>
      <c r="F20" s="105"/>
      <c r="G20" s="105"/>
      <c r="H20" s="105">
        <v>2</v>
      </c>
      <c r="I20" s="26"/>
      <c r="J20" s="26">
        <v>1</v>
      </c>
      <c r="K20" s="26"/>
      <c r="L20" s="26"/>
      <c r="M20" s="26"/>
      <c r="N20" s="26"/>
      <c r="O20" s="26"/>
      <c r="P20" s="26">
        <v>2</v>
      </c>
      <c r="Q20" s="26"/>
      <c r="R20" s="35">
        <f t="shared" si="0"/>
        <v>5</v>
      </c>
      <c r="S20" s="194" t="s">
        <v>486</v>
      </c>
    </row>
    <row r="21" spans="1:19" s="33" customFormat="1" ht="18" customHeight="1" x14ac:dyDescent="0.25">
      <c r="A21" s="311"/>
      <c r="B21" s="105" t="s">
        <v>13</v>
      </c>
      <c r="C21" s="105"/>
      <c r="D21" s="105"/>
      <c r="E21" s="105"/>
      <c r="F21" s="105"/>
      <c r="G21" s="105"/>
      <c r="H21" s="105"/>
      <c r="I21" s="26"/>
      <c r="J21" s="26"/>
      <c r="K21" s="26"/>
      <c r="L21" s="26"/>
      <c r="M21" s="26">
        <v>3</v>
      </c>
      <c r="N21" s="26"/>
      <c r="O21" s="26"/>
      <c r="P21" s="26"/>
      <c r="Q21" s="26"/>
      <c r="R21" s="35">
        <f t="shared" si="0"/>
        <v>3</v>
      </c>
      <c r="S21" s="105" t="s">
        <v>601</v>
      </c>
    </row>
    <row r="22" spans="1:19" s="33" customFormat="1" ht="21" customHeight="1" x14ac:dyDescent="0.25">
      <c r="A22" s="311"/>
      <c r="B22" s="105" t="s">
        <v>14</v>
      </c>
      <c r="C22" s="105"/>
      <c r="D22" s="105"/>
      <c r="E22" s="105"/>
      <c r="F22" s="105"/>
      <c r="G22" s="105"/>
      <c r="H22" s="105"/>
      <c r="I22" s="26">
        <v>2</v>
      </c>
      <c r="J22" s="26"/>
      <c r="K22" s="26"/>
      <c r="L22" s="26">
        <v>1</v>
      </c>
      <c r="M22" s="26">
        <v>2</v>
      </c>
      <c r="N22" s="26"/>
      <c r="O22" s="26"/>
      <c r="P22" s="26">
        <v>3</v>
      </c>
      <c r="Q22" s="26"/>
      <c r="R22" s="35">
        <f t="shared" si="0"/>
        <v>8</v>
      </c>
      <c r="S22" s="105" t="s">
        <v>602</v>
      </c>
    </row>
    <row r="23" spans="1:19" s="33" customFormat="1" ht="32.25" customHeight="1" x14ac:dyDescent="0.25">
      <c r="A23" s="311"/>
      <c r="B23" s="105" t="s">
        <v>315</v>
      </c>
      <c r="C23" s="105"/>
      <c r="D23" s="105"/>
      <c r="E23" s="105"/>
      <c r="F23" s="105"/>
      <c r="G23" s="105"/>
      <c r="H23" s="105"/>
      <c r="I23" s="26">
        <v>6</v>
      </c>
      <c r="J23" s="26">
        <v>2</v>
      </c>
      <c r="K23" s="26">
        <v>1</v>
      </c>
      <c r="L23" s="26">
        <v>3</v>
      </c>
      <c r="M23" s="26">
        <v>5</v>
      </c>
      <c r="N23" s="26"/>
      <c r="O23" s="26"/>
      <c r="P23" s="26">
        <v>4</v>
      </c>
      <c r="Q23" s="26"/>
      <c r="R23" s="35">
        <f t="shared" si="0"/>
        <v>21</v>
      </c>
      <c r="S23" s="105" t="s">
        <v>603</v>
      </c>
    </row>
    <row r="24" spans="1:19" s="33" customFormat="1" ht="18.75" customHeight="1" x14ac:dyDescent="0.25">
      <c r="A24" s="311"/>
      <c r="B24" s="105" t="s">
        <v>15</v>
      </c>
      <c r="C24" s="105"/>
      <c r="D24" s="105"/>
      <c r="E24" s="105"/>
      <c r="F24" s="105"/>
      <c r="G24" s="105"/>
      <c r="H24" s="105"/>
      <c r="I24" s="26">
        <v>1</v>
      </c>
      <c r="J24" s="26"/>
      <c r="K24" s="26"/>
      <c r="L24" s="26"/>
      <c r="M24" s="26"/>
      <c r="N24" s="26"/>
      <c r="O24" s="26"/>
      <c r="P24" s="26"/>
      <c r="Q24" s="26"/>
      <c r="R24" s="35">
        <f t="shared" si="0"/>
        <v>1</v>
      </c>
      <c r="S24" s="105" t="s">
        <v>604</v>
      </c>
    </row>
    <row r="25" spans="1:19" s="33" customFormat="1" ht="30" x14ac:dyDescent="0.25">
      <c r="A25" s="312"/>
      <c r="B25" s="105" t="s">
        <v>16</v>
      </c>
      <c r="C25" s="105"/>
      <c r="D25" s="105"/>
      <c r="E25" s="105"/>
      <c r="F25" s="105"/>
      <c r="G25" s="105"/>
      <c r="H25" s="105"/>
      <c r="I25" s="26">
        <v>1</v>
      </c>
      <c r="J25" s="26">
        <v>2</v>
      </c>
      <c r="K25" s="26">
        <v>1</v>
      </c>
      <c r="L25" s="26">
        <v>2</v>
      </c>
      <c r="M25" s="26">
        <v>1</v>
      </c>
      <c r="N25" s="26">
        <v>1</v>
      </c>
      <c r="O25" s="26">
        <v>1</v>
      </c>
      <c r="P25" s="26">
        <v>3</v>
      </c>
      <c r="Q25" s="26"/>
      <c r="R25" s="35">
        <f t="shared" si="0"/>
        <v>12</v>
      </c>
      <c r="S25" s="105" t="s">
        <v>605</v>
      </c>
    </row>
    <row r="26" spans="1:19" s="33" customFormat="1" x14ac:dyDescent="0.25">
      <c r="A26" s="316" t="s">
        <v>0</v>
      </c>
      <c r="B26" s="316"/>
      <c r="C26" s="24">
        <f>SUM(C4:C25)</f>
        <v>2</v>
      </c>
      <c r="D26" s="24">
        <f t="shared" ref="D26:Q26" si="1">SUM(D4:D25)</f>
        <v>10</v>
      </c>
      <c r="E26" s="24">
        <f t="shared" si="1"/>
        <v>6</v>
      </c>
      <c r="F26" s="24">
        <f t="shared" si="1"/>
        <v>3</v>
      </c>
      <c r="G26" s="24">
        <f t="shared" si="1"/>
        <v>2</v>
      </c>
      <c r="H26" s="24">
        <f t="shared" si="1"/>
        <v>20</v>
      </c>
      <c r="I26" s="24">
        <f t="shared" si="1"/>
        <v>82</v>
      </c>
      <c r="J26" s="24">
        <f t="shared" si="1"/>
        <v>22</v>
      </c>
      <c r="K26" s="24">
        <f t="shared" si="1"/>
        <v>2</v>
      </c>
      <c r="L26" s="24">
        <f t="shared" si="1"/>
        <v>15</v>
      </c>
      <c r="M26" s="24">
        <f t="shared" si="1"/>
        <v>86</v>
      </c>
      <c r="N26" s="24">
        <f t="shared" si="1"/>
        <v>15</v>
      </c>
      <c r="O26" s="24">
        <f t="shared" si="1"/>
        <v>5</v>
      </c>
      <c r="P26" s="24">
        <f t="shared" si="1"/>
        <v>52</v>
      </c>
      <c r="Q26" s="24">
        <f t="shared" si="1"/>
        <v>38</v>
      </c>
      <c r="R26" s="25">
        <f>SUM(R4:R25)</f>
        <v>360</v>
      </c>
      <c r="S26" s="27" t="s">
        <v>409</v>
      </c>
    </row>
    <row r="27" spans="1:19" s="187" customFormat="1" x14ac:dyDescent="0.25">
      <c r="A27" s="315" t="s">
        <v>761</v>
      </c>
      <c r="B27" s="315"/>
      <c r="C27" s="315"/>
      <c r="D27" s="315"/>
      <c r="E27" s="315"/>
      <c r="F27" s="315"/>
      <c r="G27" s="315"/>
      <c r="H27" s="315"/>
      <c r="I27" s="315"/>
      <c r="J27" s="315"/>
      <c r="K27" s="315"/>
      <c r="L27" s="315"/>
      <c r="M27" s="315"/>
      <c r="N27" s="315"/>
      <c r="O27" s="315"/>
      <c r="P27" s="315"/>
      <c r="Q27" s="315"/>
      <c r="R27" s="315"/>
      <c r="S27" s="315"/>
    </row>
    <row r="28" spans="1:19" x14ac:dyDescent="0.25">
      <c r="A28" s="308" t="s">
        <v>488</v>
      </c>
      <c r="B28" s="308"/>
      <c r="C28" s="308"/>
      <c r="D28" s="308"/>
      <c r="E28" s="308"/>
      <c r="F28" s="308"/>
      <c r="G28" s="308"/>
      <c r="H28" s="308"/>
      <c r="I28" s="308"/>
      <c r="J28" s="308"/>
      <c r="K28" s="308"/>
      <c r="L28" s="308"/>
      <c r="M28" s="308"/>
      <c r="N28" s="308"/>
      <c r="O28" s="308"/>
      <c r="P28" s="308"/>
      <c r="Q28" s="308"/>
      <c r="R28" s="308"/>
      <c r="S28" s="308"/>
    </row>
  </sheetData>
  <mergeCells count="10">
    <mergeCell ref="A17:A25"/>
    <mergeCell ref="A26:B26"/>
    <mergeCell ref="A27:S27"/>
    <mergeCell ref="A28:S28"/>
    <mergeCell ref="A1:S1"/>
    <mergeCell ref="A2:S2"/>
    <mergeCell ref="A3:B3"/>
    <mergeCell ref="A4:A8"/>
    <mergeCell ref="A9:A13"/>
    <mergeCell ref="A14:A16"/>
  </mergeCells>
  <pageMargins left="0.51" right="0.36" top="0.36" bottom="0.26" header="0.31496062992125984" footer="0.31496062992125984"/>
  <pageSetup paperSize="9" scale="74"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34998626667073579"/>
  </sheetPr>
  <dimension ref="A1:D33"/>
  <sheetViews>
    <sheetView tabSelected="1" view="pageBreakPreview" topLeftCell="A4" zoomScale="85" zoomScaleSheetLayoutView="85" workbookViewId="0">
      <selection activeCell="F34" sqref="F34"/>
    </sheetView>
  </sheetViews>
  <sheetFormatPr defaultRowHeight="15" x14ac:dyDescent="0.25"/>
  <cols>
    <col min="1" max="1" width="9.5703125" style="10" customWidth="1"/>
    <col min="2" max="2" width="20.5703125" style="10" customWidth="1"/>
    <col min="3" max="3" width="52.5703125" style="10" customWidth="1"/>
    <col min="4" max="4" width="58.85546875" style="10" customWidth="1"/>
    <col min="5" max="16384" width="9.140625" style="10"/>
  </cols>
  <sheetData>
    <row r="1" spans="1:4" s="33" customFormat="1" ht="15.75" customHeight="1" x14ac:dyDescent="0.25">
      <c r="A1" s="280" t="s">
        <v>290</v>
      </c>
      <c r="B1" s="280"/>
      <c r="C1" s="280"/>
      <c r="D1" s="280"/>
    </row>
    <row r="2" spans="1:4" ht="15.75" x14ac:dyDescent="0.25">
      <c r="A2" s="278" t="s">
        <v>618</v>
      </c>
      <c r="B2" s="278"/>
      <c r="C2" s="278"/>
      <c r="D2" s="278"/>
    </row>
    <row r="3" spans="1:4" ht="15.75" x14ac:dyDescent="0.25">
      <c r="A3" s="268"/>
      <c r="B3" s="268"/>
      <c r="C3" s="268"/>
      <c r="D3" s="268"/>
    </row>
    <row r="4" spans="1:4" s="185" customFormat="1" ht="52.5" customHeight="1" x14ac:dyDescent="0.25">
      <c r="A4" s="267" t="s">
        <v>423</v>
      </c>
      <c r="B4" s="267" t="s">
        <v>420</v>
      </c>
      <c r="C4" s="267" t="s">
        <v>87</v>
      </c>
      <c r="D4" s="266" t="s">
        <v>424</v>
      </c>
    </row>
    <row r="5" spans="1:4" s="33" customFormat="1" ht="30.75" customHeight="1" x14ac:dyDescent="0.25">
      <c r="A5" s="272" t="s">
        <v>88</v>
      </c>
      <c r="B5" s="277" t="s">
        <v>421</v>
      </c>
      <c r="C5" s="105" t="s">
        <v>76</v>
      </c>
      <c r="D5" s="186" t="s">
        <v>762</v>
      </c>
    </row>
    <row r="6" spans="1:4" s="33" customFormat="1" ht="26.25" customHeight="1" x14ac:dyDescent="0.25">
      <c r="A6" s="272"/>
      <c r="B6" s="277"/>
      <c r="C6" s="105" t="s">
        <v>77</v>
      </c>
      <c r="D6" s="186" t="s">
        <v>763</v>
      </c>
    </row>
    <row r="7" spans="1:4" s="33" customFormat="1" ht="39" customHeight="1" x14ac:dyDescent="0.25">
      <c r="A7" s="272"/>
      <c r="B7" s="277"/>
      <c r="C7" s="105" t="s">
        <v>780</v>
      </c>
      <c r="D7" s="186" t="s">
        <v>781</v>
      </c>
    </row>
    <row r="8" spans="1:4" s="33" customFormat="1" ht="27.75" customHeight="1" x14ac:dyDescent="0.25">
      <c r="A8" s="272"/>
      <c r="B8" s="277"/>
      <c r="C8" s="105" t="s">
        <v>78</v>
      </c>
      <c r="D8" s="186" t="s">
        <v>764</v>
      </c>
    </row>
    <row r="9" spans="1:4" s="33" customFormat="1" ht="22.5" customHeight="1" x14ac:dyDescent="0.25">
      <c r="A9" s="272"/>
      <c r="B9" s="277"/>
      <c r="C9" s="105" t="s">
        <v>79</v>
      </c>
      <c r="D9" s="186" t="s">
        <v>765</v>
      </c>
    </row>
    <row r="10" spans="1:4" s="33" customFormat="1" ht="23.25" customHeight="1" x14ac:dyDescent="0.25">
      <c r="A10" s="272"/>
      <c r="B10" s="277"/>
      <c r="C10" s="105" t="s">
        <v>782</v>
      </c>
      <c r="D10" s="186" t="s">
        <v>783</v>
      </c>
    </row>
    <row r="11" spans="1:4" s="33" customFormat="1" ht="27.75" customHeight="1" x14ac:dyDescent="0.25">
      <c r="A11" s="272"/>
      <c r="B11" s="277"/>
      <c r="C11" s="105" t="s">
        <v>80</v>
      </c>
      <c r="D11" s="186" t="s">
        <v>766</v>
      </c>
    </row>
    <row r="12" spans="1:4" s="33" customFormat="1" ht="39" customHeight="1" x14ac:dyDescent="0.25">
      <c r="A12" s="272"/>
      <c r="B12" s="277"/>
      <c r="C12" s="105" t="s">
        <v>322</v>
      </c>
      <c r="D12" s="105" t="s">
        <v>376</v>
      </c>
    </row>
    <row r="13" spans="1:4" s="33" customFormat="1" ht="36" customHeight="1" x14ac:dyDescent="0.25">
      <c r="A13" s="272"/>
      <c r="B13" s="277"/>
      <c r="C13" s="105" t="s">
        <v>318</v>
      </c>
      <c r="D13" s="186" t="s">
        <v>767</v>
      </c>
    </row>
    <row r="14" spans="1:4" s="33" customFormat="1" ht="30.75" customHeight="1" x14ac:dyDescent="0.25">
      <c r="A14" s="272"/>
      <c r="B14" s="277"/>
      <c r="C14" s="105" t="s">
        <v>319</v>
      </c>
      <c r="D14" s="186" t="s">
        <v>768</v>
      </c>
    </row>
    <row r="15" spans="1:4" s="33" customFormat="1" ht="19.5" customHeight="1" x14ac:dyDescent="0.25">
      <c r="A15" s="272"/>
      <c r="B15" s="277"/>
      <c r="C15" s="105" t="s">
        <v>320</v>
      </c>
      <c r="D15" s="186" t="s">
        <v>769</v>
      </c>
    </row>
    <row r="16" spans="1:4" s="33" customFormat="1" ht="21" customHeight="1" x14ac:dyDescent="0.25">
      <c r="A16" s="272"/>
      <c r="B16" s="277"/>
      <c r="C16" s="105" t="s">
        <v>86</v>
      </c>
      <c r="D16" s="186" t="s">
        <v>770</v>
      </c>
    </row>
    <row r="17" spans="1:4" s="33" customFormat="1" ht="66.75" customHeight="1" x14ac:dyDescent="0.25">
      <c r="A17" s="272"/>
      <c r="B17" s="277"/>
      <c r="C17" s="105" t="s">
        <v>324</v>
      </c>
      <c r="D17" s="105" t="s">
        <v>377</v>
      </c>
    </row>
    <row r="18" spans="1:4" s="33" customFormat="1" ht="30.75" customHeight="1" x14ac:dyDescent="0.25">
      <c r="A18" s="272"/>
      <c r="B18" s="277"/>
      <c r="C18" s="105" t="s">
        <v>321</v>
      </c>
      <c r="D18" s="105" t="s">
        <v>378</v>
      </c>
    </row>
    <row r="19" spans="1:4" s="33" customFormat="1" ht="39" customHeight="1" x14ac:dyDescent="0.25">
      <c r="A19" s="272"/>
      <c r="B19" s="277"/>
      <c r="C19" s="105" t="s">
        <v>81</v>
      </c>
      <c r="D19" s="186" t="s">
        <v>771</v>
      </c>
    </row>
    <row r="20" spans="1:4" s="33" customFormat="1" ht="30.75" customHeight="1" x14ac:dyDescent="0.25">
      <c r="A20" s="272"/>
      <c r="B20" s="277"/>
      <c r="C20" s="105" t="s">
        <v>82</v>
      </c>
      <c r="D20" s="186" t="s">
        <v>772</v>
      </c>
    </row>
    <row r="21" spans="1:4" s="33" customFormat="1" ht="30.75" customHeight="1" x14ac:dyDescent="0.25">
      <c r="A21" s="272" t="s">
        <v>811</v>
      </c>
      <c r="B21" s="319" t="s">
        <v>810</v>
      </c>
      <c r="C21" s="105" t="s">
        <v>494</v>
      </c>
      <c r="D21" s="105" t="s">
        <v>619</v>
      </c>
    </row>
    <row r="22" spans="1:4" s="33" customFormat="1" ht="30.75" customHeight="1" x14ac:dyDescent="0.25">
      <c r="A22" s="272"/>
      <c r="B22" s="320"/>
      <c r="C22" s="105" t="s">
        <v>83</v>
      </c>
      <c r="D22" s="186" t="s">
        <v>773</v>
      </c>
    </row>
    <row r="23" spans="1:4" s="33" customFormat="1" ht="30.75" customHeight="1" x14ac:dyDescent="0.25">
      <c r="A23" s="272"/>
      <c r="B23" s="320"/>
      <c r="C23" s="105" t="s">
        <v>238</v>
      </c>
      <c r="D23" s="186" t="s">
        <v>774</v>
      </c>
    </row>
    <row r="24" spans="1:4" s="33" customFormat="1" ht="43.5" customHeight="1" x14ac:dyDescent="0.25">
      <c r="A24" s="272"/>
      <c r="B24" s="320"/>
      <c r="C24" s="105" t="s">
        <v>323</v>
      </c>
      <c r="D24" s="105" t="s">
        <v>379</v>
      </c>
    </row>
    <row r="25" spans="1:4" s="33" customFormat="1" ht="48" customHeight="1" x14ac:dyDescent="0.25">
      <c r="A25" s="272"/>
      <c r="B25" s="321"/>
      <c r="C25" s="105" t="s">
        <v>784</v>
      </c>
      <c r="D25" s="186" t="s">
        <v>785</v>
      </c>
    </row>
    <row r="26" spans="1:4" s="33" customFormat="1" ht="30.75" customHeight="1" x14ac:dyDescent="0.25">
      <c r="A26" s="272" t="s">
        <v>89</v>
      </c>
      <c r="B26" s="277" t="s">
        <v>422</v>
      </c>
      <c r="C26" s="105" t="s">
        <v>786</v>
      </c>
      <c r="D26" s="186" t="s">
        <v>775</v>
      </c>
    </row>
    <row r="27" spans="1:4" s="33" customFormat="1" ht="30.75" customHeight="1" x14ac:dyDescent="0.25">
      <c r="A27" s="272"/>
      <c r="B27" s="277"/>
      <c r="C27" s="105" t="s">
        <v>328</v>
      </c>
      <c r="D27" s="105" t="s">
        <v>380</v>
      </c>
    </row>
    <row r="28" spans="1:4" s="33" customFormat="1" ht="30.75" customHeight="1" x14ac:dyDescent="0.25">
      <c r="A28" s="272"/>
      <c r="B28" s="277"/>
      <c r="C28" s="105" t="s">
        <v>84</v>
      </c>
      <c r="D28" s="186" t="s">
        <v>776</v>
      </c>
    </row>
    <row r="29" spans="1:4" s="33" customFormat="1" ht="30.75" customHeight="1" x14ac:dyDescent="0.25">
      <c r="A29" s="272"/>
      <c r="B29" s="277"/>
      <c r="C29" s="105" t="s">
        <v>85</v>
      </c>
      <c r="D29" s="186" t="s">
        <v>777</v>
      </c>
    </row>
    <row r="30" spans="1:4" s="33" customFormat="1" ht="30.75" customHeight="1" x14ac:dyDescent="0.25">
      <c r="A30" s="272"/>
      <c r="B30" s="277"/>
      <c r="C30" s="105" t="s">
        <v>317</v>
      </c>
      <c r="D30" s="105" t="s">
        <v>381</v>
      </c>
    </row>
    <row r="31" spans="1:4" s="187" customFormat="1" ht="30" customHeight="1" x14ac:dyDescent="0.25">
      <c r="A31" s="309" t="s">
        <v>75</v>
      </c>
      <c r="B31" s="309"/>
      <c r="C31" s="309"/>
      <c r="D31" s="309"/>
    </row>
    <row r="32" spans="1:4" ht="31.5" customHeight="1" x14ac:dyDescent="0.25">
      <c r="A32" s="309" t="s">
        <v>375</v>
      </c>
      <c r="B32" s="309"/>
      <c r="C32" s="309"/>
      <c r="D32" s="309"/>
    </row>
    <row r="33" spans="1:1" x14ac:dyDescent="0.25">
      <c r="A33" s="188"/>
    </row>
  </sheetData>
  <mergeCells count="10">
    <mergeCell ref="A26:A30"/>
    <mergeCell ref="B26:B30"/>
    <mergeCell ref="A31:D31"/>
    <mergeCell ref="A32:D32"/>
    <mergeCell ref="A1:D1"/>
    <mergeCell ref="A2:D2"/>
    <mergeCell ref="A5:A20"/>
    <mergeCell ref="B5:B20"/>
    <mergeCell ref="A21:A25"/>
    <mergeCell ref="B21:B25"/>
  </mergeCells>
  <pageMargins left="0.70866141732283472" right="0.70866141732283472" top="0.74803149606299213" bottom="0.74803149606299213" header="0.31496062992125984" footer="0.31496062992125984"/>
  <pageSetup paperSize="9" scale="8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view="pageBreakPreview" topLeftCell="A25" zoomScaleSheetLayoutView="100" workbookViewId="0">
      <selection activeCell="K31" sqref="K31"/>
    </sheetView>
  </sheetViews>
  <sheetFormatPr defaultRowHeight="12.75" x14ac:dyDescent="0.25"/>
  <cols>
    <col min="1" max="1" width="5.5703125" style="182" customWidth="1"/>
    <col min="2" max="2" width="30" style="183" customWidth="1"/>
    <col min="3" max="3" width="10.85546875" style="169" customWidth="1"/>
    <col min="4" max="4" width="9.140625" style="169" customWidth="1"/>
    <col min="5" max="5" width="11.42578125" style="169" customWidth="1"/>
    <col min="6" max="6" width="9.5703125" style="169" customWidth="1"/>
    <col min="7" max="8" width="11.42578125" style="169" customWidth="1"/>
    <col min="9" max="9" width="25.140625" style="184" customWidth="1"/>
    <col min="10" max="10" width="24.7109375" style="169" customWidth="1"/>
    <col min="11" max="16384" width="9.140625" style="169"/>
  </cols>
  <sheetData>
    <row r="1" spans="1:10" ht="17.25" customHeight="1" x14ac:dyDescent="0.25">
      <c r="A1" s="322" t="s">
        <v>620</v>
      </c>
      <c r="B1" s="322"/>
      <c r="C1" s="322"/>
      <c r="D1" s="322"/>
      <c r="E1" s="322"/>
      <c r="F1" s="322"/>
      <c r="G1" s="322"/>
      <c r="H1" s="322"/>
      <c r="I1" s="322"/>
      <c r="J1" s="322"/>
    </row>
    <row r="2" spans="1:10" ht="23.25" customHeight="1" x14ac:dyDescent="0.25">
      <c r="A2" s="323" t="s">
        <v>425</v>
      </c>
      <c r="B2" s="323"/>
      <c r="C2" s="323"/>
      <c r="D2" s="323"/>
      <c r="E2" s="323"/>
      <c r="F2" s="323"/>
      <c r="G2" s="323"/>
      <c r="H2" s="323"/>
      <c r="I2" s="323"/>
      <c r="J2" s="323"/>
    </row>
    <row r="3" spans="1:10" s="13" customFormat="1" ht="29.25" customHeight="1" x14ac:dyDescent="0.25">
      <c r="A3" s="326" t="s">
        <v>434</v>
      </c>
      <c r="B3" s="327"/>
      <c r="C3" s="328"/>
      <c r="D3" s="329">
        <v>1994</v>
      </c>
      <c r="E3" s="329"/>
      <c r="F3" s="329"/>
      <c r="G3" s="329">
        <v>2009</v>
      </c>
      <c r="H3" s="329"/>
      <c r="I3" s="329" t="s">
        <v>435</v>
      </c>
      <c r="J3" s="314" t="s">
        <v>436</v>
      </c>
    </row>
    <row r="4" spans="1:10" s="13" customFormat="1" ht="47.25" customHeight="1" x14ac:dyDescent="0.25">
      <c r="A4" s="330" t="s">
        <v>388</v>
      </c>
      <c r="B4" s="335" t="s">
        <v>438</v>
      </c>
      <c r="C4" s="332" t="s">
        <v>427</v>
      </c>
      <c r="D4" s="334" t="s">
        <v>426</v>
      </c>
      <c r="E4" s="334"/>
      <c r="F4" s="334"/>
      <c r="G4" s="334" t="s">
        <v>433</v>
      </c>
      <c r="H4" s="334"/>
      <c r="I4" s="329"/>
      <c r="J4" s="338"/>
    </row>
    <row r="5" spans="1:10" s="171" customFormat="1" ht="137.25" customHeight="1" x14ac:dyDescent="0.25">
      <c r="A5" s="331"/>
      <c r="B5" s="336"/>
      <c r="C5" s="333"/>
      <c r="D5" s="170" t="s">
        <v>428</v>
      </c>
      <c r="E5" s="170" t="s">
        <v>429</v>
      </c>
      <c r="F5" s="170" t="s">
        <v>430</v>
      </c>
      <c r="G5" s="170" t="s">
        <v>431</v>
      </c>
      <c r="H5" s="170" t="s">
        <v>432</v>
      </c>
      <c r="I5" s="329"/>
      <c r="J5" s="339"/>
    </row>
    <row r="6" spans="1:10" ht="17.25" customHeight="1" x14ac:dyDescent="0.25">
      <c r="A6" s="325" t="s">
        <v>95</v>
      </c>
      <c r="B6" s="277" t="s">
        <v>779</v>
      </c>
      <c r="C6" s="172" t="s">
        <v>96</v>
      </c>
      <c r="D6" s="173">
        <v>80</v>
      </c>
      <c r="E6" s="173">
        <v>60</v>
      </c>
      <c r="F6" s="173">
        <v>15</v>
      </c>
      <c r="G6" s="26">
        <v>50</v>
      </c>
      <c r="H6" s="26">
        <v>20</v>
      </c>
      <c r="I6" s="174" t="s">
        <v>97</v>
      </c>
      <c r="J6" s="174" t="s">
        <v>621</v>
      </c>
    </row>
    <row r="7" spans="1:10" ht="28.5" customHeight="1" x14ac:dyDescent="0.25">
      <c r="A7" s="325"/>
      <c r="B7" s="277"/>
      <c r="C7" s="172" t="s">
        <v>98</v>
      </c>
      <c r="D7" s="173">
        <v>120</v>
      </c>
      <c r="E7" s="173">
        <v>80</v>
      </c>
      <c r="F7" s="173">
        <v>30</v>
      </c>
      <c r="G7" s="26">
        <v>80</v>
      </c>
      <c r="H7" s="26">
        <v>80</v>
      </c>
      <c r="I7" s="174" t="s">
        <v>99</v>
      </c>
      <c r="J7" s="174" t="s">
        <v>622</v>
      </c>
    </row>
    <row r="8" spans="1:10" ht="30" x14ac:dyDescent="0.25">
      <c r="A8" s="325" t="s">
        <v>100</v>
      </c>
      <c r="B8" s="277" t="s">
        <v>639</v>
      </c>
      <c r="C8" s="172" t="s">
        <v>96</v>
      </c>
      <c r="D8" s="173">
        <v>80</v>
      </c>
      <c r="E8" s="173">
        <v>60</v>
      </c>
      <c r="F8" s="173">
        <v>15</v>
      </c>
      <c r="G8" s="26">
        <v>40</v>
      </c>
      <c r="H8" s="26">
        <v>30</v>
      </c>
      <c r="I8" s="174" t="s">
        <v>101</v>
      </c>
      <c r="J8" s="174" t="s">
        <v>623</v>
      </c>
    </row>
    <row r="9" spans="1:10" ht="17.25" customHeight="1" x14ac:dyDescent="0.25">
      <c r="A9" s="325"/>
      <c r="B9" s="277"/>
      <c r="C9" s="172" t="s">
        <v>98</v>
      </c>
      <c r="D9" s="173">
        <v>120</v>
      </c>
      <c r="E9" s="173">
        <v>80</v>
      </c>
      <c r="F9" s="173">
        <v>30</v>
      </c>
      <c r="G9" s="26">
        <v>80</v>
      </c>
      <c r="H9" s="26">
        <v>80</v>
      </c>
      <c r="I9" s="174" t="s">
        <v>102</v>
      </c>
      <c r="J9" s="174" t="s">
        <v>624</v>
      </c>
    </row>
    <row r="10" spans="1:10" ht="21.75" customHeight="1" x14ac:dyDescent="0.25">
      <c r="A10" s="325" t="s">
        <v>103</v>
      </c>
      <c r="B10" s="277" t="s">
        <v>640</v>
      </c>
      <c r="C10" s="172" t="s">
        <v>96</v>
      </c>
      <c r="D10" s="173">
        <v>360</v>
      </c>
      <c r="E10" s="173">
        <v>140</v>
      </c>
      <c r="F10" s="173">
        <v>70</v>
      </c>
      <c r="G10" s="26"/>
      <c r="H10" s="26"/>
      <c r="I10" s="324" t="s">
        <v>641</v>
      </c>
      <c r="J10" s="324" t="s">
        <v>625</v>
      </c>
    </row>
    <row r="11" spans="1:10" ht="27" customHeight="1" x14ac:dyDescent="0.25">
      <c r="A11" s="325"/>
      <c r="B11" s="277"/>
      <c r="C11" s="172" t="s">
        <v>98</v>
      </c>
      <c r="D11" s="173">
        <v>500</v>
      </c>
      <c r="E11" s="173">
        <v>200</v>
      </c>
      <c r="F11" s="173">
        <v>100</v>
      </c>
      <c r="G11" s="26"/>
      <c r="H11" s="26"/>
      <c r="I11" s="277"/>
      <c r="J11" s="277"/>
    </row>
    <row r="12" spans="1:10" ht="21.75" customHeight="1" x14ac:dyDescent="0.25">
      <c r="A12" s="325" t="s">
        <v>104</v>
      </c>
      <c r="B12" s="277" t="s">
        <v>642</v>
      </c>
      <c r="C12" s="172" t="s">
        <v>96</v>
      </c>
      <c r="D12" s="173">
        <v>120</v>
      </c>
      <c r="E12" s="173">
        <v>60</v>
      </c>
      <c r="F12" s="173">
        <v>50</v>
      </c>
      <c r="G12" s="26">
        <v>60</v>
      </c>
      <c r="H12" s="26">
        <v>60</v>
      </c>
      <c r="I12" s="175" t="s">
        <v>105</v>
      </c>
      <c r="J12" s="175" t="s">
        <v>626</v>
      </c>
    </row>
    <row r="13" spans="1:10" ht="19.5" customHeight="1" x14ac:dyDescent="0.25">
      <c r="A13" s="325"/>
      <c r="B13" s="277"/>
      <c r="C13" s="172"/>
      <c r="D13" s="173"/>
      <c r="E13" s="173"/>
      <c r="F13" s="173"/>
      <c r="G13" s="26"/>
      <c r="H13" s="26"/>
      <c r="I13" s="175" t="s">
        <v>106</v>
      </c>
      <c r="J13" s="175" t="s">
        <v>627</v>
      </c>
    </row>
    <row r="14" spans="1:10" ht="21.75" customHeight="1" x14ac:dyDescent="0.25">
      <c r="A14" s="325"/>
      <c r="B14" s="277"/>
      <c r="C14" s="172" t="s">
        <v>98</v>
      </c>
      <c r="D14" s="173">
        <v>150</v>
      </c>
      <c r="E14" s="173">
        <v>100</v>
      </c>
      <c r="F14" s="173">
        <v>75</v>
      </c>
      <c r="G14" s="26">
        <v>100</v>
      </c>
      <c r="H14" s="26">
        <v>100</v>
      </c>
      <c r="I14" s="175" t="s">
        <v>107</v>
      </c>
      <c r="J14" s="175" t="s">
        <v>628</v>
      </c>
    </row>
    <row r="15" spans="1:10" ht="20.25" customHeight="1" x14ac:dyDescent="0.25">
      <c r="A15" s="325" t="s">
        <v>108</v>
      </c>
      <c r="B15" s="277" t="s">
        <v>643</v>
      </c>
      <c r="C15" s="172" t="s">
        <v>96</v>
      </c>
      <c r="D15" s="173">
        <v>120</v>
      </c>
      <c r="E15" s="173">
        <v>60</v>
      </c>
      <c r="F15" s="173">
        <v>50</v>
      </c>
      <c r="G15" s="26">
        <v>40</v>
      </c>
      <c r="H15" s="26">
        <v>40</v>
      </c>
      <c r="I15" s="175" t="s">
        <v>105</v>
      </c>
      <c r="J15" s="175" t="s">
        <v>626</v>
      </c>
    </row>
    <row r="16" spans="1:10" ht="20.25" customHeight="1" x14ac:dyDescent="0.25">
      <c r="A16" s="325"/>
      <c r="B16" s="277"/>
      <c r="C16" s="172"/>
      <c r="D16" s="173"/>
      <c r="E16" s="173"/>
      <c r="F16" s="173"/>
      <c r="G16" s="26"/>
      <c r="H16" s="26"/>
      <c r="I16" s="175" t="s">
        <v>106</v>
      </c>
      <c r="J16" s="175" t="s">
        <v>627</v>
      </c>
    </row>
    <row r="17" spans="1:10" ht="18.75" customHeight="1" x14ac:dyDescent="0.25">
      <c r="A17" s="325"/>
      <c r="B17" s="277"/>
      <c r="C17" s="172" t="s">
        <v>98</v>
      </c>
      <c r="D17" s="173">
        <v>150</v>
      </c>
      <c r="E17" s="173">
        <v>100</v>
      </c>
      <c r="F17" s="173">
        <v>75</v>
      </c>
      <c r="G17" s="26">
        <v>60</v>
      </c>
      <c r="H17" s="26">
        <v>60</v>
      </c>
      <c r="I17" s="175" t="s">
        <v>107</v>
      </c>
      <c r="J17" s="175" t="s">
        <v>628</v>
      </c>
    </row>
    <row r="18" spans="1:10" ht="21.75" customHeight="1" x14ac:dyDescent="0.25">
      <c r="A18" s="325" t="s">
        <v>109</v>
      </c>
      <c r="B18" s="277" t="s">
        <v>644</v>
      </c>
      <c r="C18" s="172" t="s">
        <v>110</v>
      </c>
      <c r="D18" s="173"/>
      <c r="E18" s="173"/>
      <c r="F18" s="173"/>
      <c r="G18" s="26">
        <v>100</v>
      </c>
      <c r="H18" s="26">
        <v>100</v>
      </c>
      <c r="I18" s="175" t="s">
        <v>111</v>
      </c>
      <c r="J18" s="175" t="s">
        <v>629</v>
      </c>
    </row>
    <row r="19" spans="1:10" ht="21.75" customHeight="1" x14ac:dyDescent="0.25">
      <c r="A19" s="325"/>
      <c r="B19" s="277"/>
      <c r="C19" s="172"/>
      <c r="D19" s="173"/>
      <c r="E19" s="173" t="s">
        <v>778</v>
      </c>
      <c r="F19" s="173"/>
      <c r="G19" s="26"/>
      <c r="H19" s="26"/>
      <c r="I19" s="175" t="s">
        <v>112</v>
      </c>
      <c r="J19" s="175" t="s">
        <v>624</v>
      </c>
    </row>
    <row r="20" spans="1:10" ht="26.25" customHeight="1" x14ac:dyDescent="0.25">
      <c r="A20" s="325"/>
      <c r="B20" s="277"/>
      <c r="C20" s="172" t="s">
        <v>113</v>
      </c>
      <c r="D20" s="173"/>
      <c r="E20" s="173"/>
      <c r="F20" s="173"/>
      <c r="G20" s="26">
        <v>180</v>
      </c>
      <c r="H20" s="26">
        <v>180</v>
      </c>
      <c r="I20" s="175" t="s">
        <v>114</v>
      </c>
      <c r="J20" s="175" t="s">
        <v>630</v>
      </c>
    </row>
    <row r="21" spans="1:10" ht="55.5" customHeight="1" x14ac:dyDescent="0.25">
      <c r="A21" s="325" t="s">
        <v>115</v>
      </c>
      <c r="B21" s="277" t="s">
        <v>645</v>
      </c>
      <c r="C21" s="172" t="s">
        <v>116</v>
      </c>
      <c r="D21" s="173">
        <v>1</v>
      </c>
      <c r="E21" s="173">
        <v>0.75</v>
      </c>
      <c r="F21" s="173">
        <v>0.5</v>
      </c>
      <c r="G21" s="176">
        <v>0.5</v>
      </c>
      <c r="H21" s="176">
        <v>0.5</v>
      </c>
      <c r="I21" s="128" t="s">
        <v>117</v>
      </c>
      <c r="J21" s="128" t="s">
        <v>631</v>
      </c>
    </row>
    <row r="22" spans="1:10" ht="24.75" customHeight="1" x14ac:dyDescent="0.25">
      <c r="A22" s="325"/>
      <c r="B22" s="277"/>
      <c r="C22" s="172" t="s">
        <v>98</v>
      </c>
      <c r="D22" s="173">
        <v>1.5</v>
      </c>
      <c r="E22" s="173">
        <v>1</v>
      </c>
      <c r="F22" s="173">
        <v>0.75</v>
      </c>
      <c r="G22" s="177">
        <v>1</v>
      </c>
      <c r="H22" s="177">
        <v>1</v>
      </c>
      <c r="I22" s="175" t="s">
        <v>118</v>
      </c>
      <c r="J22" s="175" t="s">
        <v>632</v>
      </c>
    </row>
    <row r="23" spans="1:10" ht="24" customHeight="1" x14ac:dyDescent="0.25">
      <c r="A23" s="325" t="s">
        <v>119</v>
      </c>
      <c r="B23" s="277" t="s">
        <v>646</v>
      </c>
      <c r="C23" s="172" t="s">
        <v>110</v>
      </c>
      <c r="D23" s="173">
        <v>5</v>
      </c>
      <c r="E23" s="173">
        <v>2</v>
      </c>
      <c r="F23" s="173">
        <v>1</v>
      </c>
      <c r="G23" s="178" t="s">
        <v>120</v>
      </c>
      <c r="H23" s="178" t="s">
        <v>120</v>
      </c>
      <c r="I23" s="324" t="s">
        <v>121</v>
      </c>
      <c r="J23" s="324" t="s">
        <v>633</v>
      </c>
    </row>
    <row r="24" spans="1:10" ht="18" customHeight="1" x14ac:dyDescent="0.25">
      <c r="A24" s="325"/>
      <c r="B24" s="277"/>
      <c r="C24" s="172" t="s">
        <v>113</v>
      </c>
      <c r="D24" s="173">
        <v>10</v>
      </c>
      <c r="E24" s="173">
        <v>4</v>
      </c>
      <c r="F24" s="173">
        <v>2</v>
      </c>
      <c r="G24" s="178" t="s">
        <v>122</v>
      </c>
      <c r="H24" s="178" t="s">
        <v>122</v>
      </c>
      <c r="I24" s="324"/>
      <c r="J24" s="324"/>
    </row>
    <row r="25" spans="1:10" ht="18.75" customHeight="1" x14ac:dyDescent="0.25">
      <c r="A25" s="325" t="s">
        <v>123</v>
      </c>
      <c r="B25" s="277" t="s">
        <v>647</v>
      </c>
      <c r="C25" s="172" t="s">
        <v>96</v>
      </c>
      <c r="D25" s="26"/>
      <c r="E25" s="26"/>
      <c r="F25" s="26"/>
      <c r="G25" s="26">
        <v>100</v>
      </c>
      <c r="H25" s="26">
        <v>100</v>
      </c>
      <c r="I25" s="174" t="s">
        <v>102</v>
      </c>
      <c r="J25" s="174" t="s">
        <v>624</v>
      </c>
    </row>
    <row r="26" spans="1:10" ht="18.75" customHeight="1" x14ac:dyDescent="0.25">
      <c r="A26" s="325"/>
      <c r="B26" s="277"/>
      <c r="C26" s="172" t="s">
        <v>98</v>
      </c>
      <c r="D26" s="26"/>
      <c r="E26" s="26"/>
      <c r="F26" s="26"/>
      <c r="G26" s="26">
        <v>400</v>
      </c>
      <c r="H26" s="26">
        <v>400</v>
      </c>
      <c r="I26" s="174" t="s">
        <v>124</v>
      </c>
      <c r="J26" s="174" t="s">
        <v>634</v>
      </c>
    </row>
    <row r="27" spans="1:10" ht="36" customHeight="1" x14ac:dyDescent="0.25">
      <c r="A27" s="325" t="s">
        <v>125</v>
      </c>
      <c r="B27" s="277" t="s">
        <v>648</v>
      </c>
      <c r="C27" s="344" t="s">
        <v>96</v>
      </c>
      <c r="D27" s="272"/>
      <c r="E27" s="272"/>
      <c r="F27" s="272"/>
      <c r="G27" s="342" t="s">
        <v>126</v>
      </c>
      <c r="H27" s="342" t="s">
        <v>126</v>
      </c>
      <c r="I27" s="174" t="s">
        <v>127</v>
      </c>
      <c r="J27" s="174" t="s">
        <v>635</v>
      </c>
    </row>
    <row r="28" spans="1:10" ht="36.75" customHeight="1" x14ac:dyDescent="0.25">
      <c r="A28" s="325"/>
      <c r="B28" s="277"/>
      <c r="C28" s="344"/>
      <c r="D28" s="272"/>
      <c r="E28" s="272"/>
      <c r="F28" s="272"/>
      <c r="G28" s="342"/>
      <c r="H28" s="342"/>
      <c r="I28" s="174" t="s">
        <v>128</v>
      </c>
      <c r="J28" s="174" t="s">
        <v>636</v>
      </c>
    </row>
    <row r="29" spans="1:10" ht="65.25" customHeight="1" x14ac:dyDescent="0.25">
      <c r="A29" s="179" t="s">
        <v>129</v>
      </c>
      <c r="B29" s="128" t="s">
        <v>649</v>
      </c>
      <c r="C29" s="172" t="s">
        <v>96</v>
      </c>
      <c r="D29" s="26"/>
      <c r="E29" s="26"/>
      <c r="F29" s="26"/>
      <c r="G29" s="178" t="s">
        <v>130</v>
      </c>
      <c r="H29" s="178" t="s">
        <v>130</v>
      </c>
      <c r="I29" s="174" t="s">
        <v>131</v>
      </c>
      <c r="J29" s="174" t="s">
        <v>637</v>
      </c>
    </row>
    <row r="30" spans="1:10" ht="62.25" customHeight="1" x14ac:dyDescent="0.25">
      <c r="A30" s="179" t="s">
        <v>132</v>
      </c>
      <c r="B30" s="128" t="s">
        <v>650</v>
      </c>
      <c r="C30" s="172" t="s">
        <v>96</v>
      </c>
      <c r="D30" s="26"/>
      <c r="E30" s="26"/>
      <c r="F30" s="26"/>
      <c r="G30" s="178" t="s">
        <v>133</v>
      </c>
      <c r="H30" s="178" t="s">
        <v>133</v>
      </c>
      <c r="I30" s="174" t="s">
        <v>134</v>
      </c>
      <c r="J30" s="174" t="s">
        <v>638</v>
      </c>
    </row>
    <row r="31" spans="1:10" ht="51" customHeight="1" x14ac:dyDescent="0.25">
      <c r="A31" s="179" t="s">
        <v>135</v>
      </c>
      <c r="B31" s="128" t="s">
        <v>651</v>
      </c>
      <c r="C31" s="27" t="s">
        <v>96</v>
      </c>
      <c r="D31" s="26"/>
      <c r="E31" s="26"/>
      <c r="F31" s="26"/>
      <c r="G31" s="26">
        <v>20</v>
      </c>
      <c r="H31" s="26">
        <v>20</v>
      </c>
      <c r="I31" s="128" t="s">
        <v>134</v>
      </c>
      <c r="J31" s="128" t="s">
        <v>638</v>
      </c>
    </row>
    <row r="32" spans="1:10" s="47" customFormat="1" ht="15" x14ac:dyDescent="0.25">
      <c r="A32" s="343" t="s">
        <v>136</v>
      </c>
      <c r="B32" s="343"/>
      <c r="C32" s="343"/>
      <c r="D32" s="343"/>
      <c r="E32" s="343"/>
      <c r="F32" s="343"/>
      <c r="G32" s="343"/>
      <c r="H32" s="343"/>
      <c r="I32" s="343"/>
    </row>
    <row r="33" spans="1:10" s="47" customFormat="1" ht="15" x14ac:dyDescent="0.25">
      <c r="A33" s="180" t="s">
        <v>437</v>
      </c>
      <c r="B33" s="180"/>
      <c r="C33" s="180"/>
      <c r="D33" s="180"/>
      <c r="E33" s="180"/>
      <c r="F33" s="180"/>
      <c r="G33" s="180"/>
      <c r="H33" s="180"/>
      <c r="I33" s="180"/>
    </row>
    <row r="34" spans="1:10" s="181" customFormat="1" ht="15" x14ac:dyDescent="0.25">
      <c r="A34" s="341" t="s">
        <v>300</v>
      </c>
      <c r="B34" s="341"/>
      <c r="C34" s="341"/>
      <c r="D34" s="341"/>
      <c r="E34" s="341"/>
      <c r="F34" s="341"/>
      <c r="G34" s="341"/>
      <c r="H34" s="341"/>
      <c r="I34" s="341"/>
    </row>
    <row r="35" spans="1:10" s="47" customFormat="1" ht="33" customHeight="1" x14ac:dyDescent="0.25">
      <c r="A35" s="340" t="s">
        <v>330</v>
      </c>
      <c r="B35" s="340"/>
      <c r="C35" s="340"/>
      <c r="D35" s="340"/>
      <c r="E35" s="340"/>
      <c r="F35" s="340"/>
      <c r="G35" s="340"/>
      <c r="H35" s="340"/>
      <c r="I35" s="340"/>
      <c r="J35" s="340"/>
    </row>
    <row r="36" spans="1:10" ht="25.5" customHeight="1" x14ac:dyDescent="0.25">
      <c r="A36" s="337" t="s">
        <v>329</v>
      </c>
      <c r="B36" s="337"/>
      <c r="C36" s="337"/>
      <c r="D36" s="337"/>
      <c r="E36" s="337"/>
      <c r="F36" s="337"/>
      <c r="G36" s="337"/>
      <c r="H36" s="337"/>
      <c r="I36" s="337"/>
      <c r="J36" s="337"/>
    </row>
  </sheetData>
  <mergeCells count="46">
    <mergeCell ref="A36:J36"/>
    <mergeCell ref="J10:J11"/>
    <mergeCell ref="J23:J24"/>
    <mergeCell ref="J3:J5"/>
    <mergeCell ref="A35:J35"/>
    <mergeCell ref="A34:I34"/>
    <mergeCell ref="G27:G28"/>
    <mergeCell ref="H27:H28"/>
    <mergeCell ref="A32:I32"/>
    <mergeCell ref="A27:A28"/>
    <mergeCell ref="B27:B28"/>
    <mergeCell ref="C27:C28"/>
    <mergeCell ref="D27:D28"/>
    <mergeCell ref="E27:E28"/>
    <mergeCell ref="F27:F28"/>
    <mergeCell ref="A25:A26"/>
    <mergeCell ref="B25:B26"/>
    <mergeCell ref="A21:A22"/>
    <mergeCell ref="B21:B22"/>
    <mergeCell ref="A23:A24"/>
    <mergeCell ref="B23:B24"/>
    <mergeCell ref="A10:A11"/>
    <mergeCell ref="B10:B11"/>
    <mergeCell ref="A18:A20"/>
    <mergeCell ref="B18:B20"/>
    <mergeCell ref="I10:I11"/>
    <mergeCell ref="A12:A14"/>
    <mergeCell ref="B12:B14"/>
    <mergeCell ref="A15:A17"/>
    <mergeCell ref="B15:B17"/>
    <mergeCell ref="A1:J1"/>
    <mergeCell ref="A2:J2"/>
    <mergeCell ref="I23:I24"/>
    <mergeCell ref="A6:A7"/>
    <mergeCell ref="B6:B7"/>
    <mergeCell ref="A8:A9"/>
    <mergeCell ref="A3:C3"/>
    <mergeCell ref="D3:F3"/>
    <mergeCell ref="G3:H3"/>
    <mergeCell ref="I3:I5"/>
    <mergeCell ref="A4:A5"/>
    <mergeCell ref="C4:C5"/>
    <mergeCell ref="D4:F4"/>
    <mergeCell ref="G4:H4"/>
    <mergeCell ref="B4:B5"/>
    <mergeCell ref="B8:B9"/>
  </mergeCells>
  <pageMargins left="0.76" right="0.7" top="0.4" bottom="0.22" header="0.3" footer="0.3"/>
  <pageSetup paperSize="9" scale="78" orientation="landscape" r:id="rId1"/>
  <rowBreaks count="1" manualBreakCount="1">
    <brk id="22" max="9"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9"/>
  <sheetViews>
    <sheetView view="pageBreakPreview" topLeftCell="A29" zoomScale="70" zoomScaleSheetLayoutView="70" workbookViewId="0">
      <selection activeCell="K31" sqref="K31"/>
    </sheetView>
  </sheetViews>
  <sheetFormatPr defaultColWidth="8.85546875" defaultRowHeight="15" x14ac:dyDescent="0.25"/>
  <cols>
    <col min="1" max="1" width="21.28515625" style="37" customWidth="1"/>
    <col min="2" max="2" width="9.28515625" style="37" customWidth="1"/>
    <col min="3" max="3" width="8.7109375" style="37" customWidth="1"/>
    <col min="4" max="4" width="9.28515625" style="37" customWidth="1"/>
    <col min="5" max="5" width="8.7109375" style="37" customWidth="1"/>
    <col min="6" max="6" width="7.85546875" style="37" customWidth="1"/>
    <col min="7" max="7" width="9" style="37" customWidth="1"/>
    <col min="8" max="8" width="7.85546875" style="37" customWidth="1"/>
    <col min="9" max="9" width="10.5703125" style="37" customWidth="1"/>
    <col min="10" max="10" width="12.28515625" style="37" customWidth="1"/>
    <col min="11" max="11" width="13.140625" style="37" customWidth="1"/>
    <col min="12" max="12" width="19.28515625" style="37" customWidth="1"/>
    <col min="13" max="16384" width="8.85546875" style="37"/>
  </cols>
  <sheetData>
    <row r="1" spans="1:12" ht="32.25" customHeight="1" x14ac:dyDescent="0.25">
      <c r="A1" s="345" t="s">
        <v>734</v>
      </c>
      <c r="B1" s="345"/>
      <c r="C1" s="345"/>
      <c r="D1" s="345"/>
      <c r="E1" s="345"/>
      <c r="F1" s="345"/>
      <c r="G1" s="345"/>
      <c r="H1" s="345"/>
      <c r="I1" s="345"/>
      <c r="J1" s="345"/>
      <c r="K1" s="345"/>
      <c r="L1" s="345"/>
    </row>
    <row r="2" spans="1:12" ht="19.5" customHeight="1" x14ac:dyDescent="0.25">
      <c r="A2" s="358" t="s">
        <v>735</v>
      </c>
      <c r="B2" s="358"/>
      <c r="C2" s="358"/>
      <c r="D2" s="358"/>
      <c r="E2" s="358"/>
      <c r="F2" s="358"/>
      <c r="G2" s="358"/>
      <c r="H2" s="358"/>
      <c r="I2" s="358"/>
      <c r="J2" s="358"/>
      <c r="K2" s="358"/>
      <c r="L2" s="358"/>
    </row>
    <row r="3" spans="1:12" ht="15" customHeight="1" x14ac:dyDescent="0.25">
      <c r="A3" s="135"/>
      <c r="B3" s="135"/>
      <c r="E3" s="136"/>
      <c r="F3" s="136"/>
      <c r="G3" s="136"/>
      <c r="H3" s="136"/>
      <c r="I3" s="136"/>
      <c r="L3" s="38" t="s">
        <v>439</v>
      </c>
    </row>
    <row r="4" spans="1:12" ht="33" customHeight="1" x14ac:dyDescent="0.25">
      <c r="A4" s="351" t="s">
        <v>137</v>
      </c>
      <c r="B4" s="352" t="s">
        <v>736</v>
      </c>
      <c r="C4" s="352"/>
      <c r="D4" s="352"/>
      <c r="E4" s="353"/>
      <c r="F4" s="354" t="s">
        <v>737</v>
      </c>
      <c r="G4" s="354"/>
      <c r="H4" s="354"/>
      <c r="I4" s="354" t="s">
        <v>743</v>
      </c>
      <c r="J4" s="355" t="s">
        <v>744</v>
      </c>
      <c r="K4" s="355" t="s">
        <v>745</v>
      </c>
      <c r="L4" s="349" t="s">
        <v>685</v>
      </c>
    </row>
    <row r="5" spans="1:12" ht="33.75" customHeight="1" x14ac:dyDescent="0.25">
      <c r="A5" s="351"/>
      <c r="B5" s="352" t="s">
        <v>739</v>
      </c>
      <c r="C5" s="353"/>
      <c r="D5" s="357" t="s">
        <v>738</v>
      </c>
      <c r="E5" s="353"/>
      <c r="F5" s="354"/>
      <c r="G5" s="354"/>
      <c r="H5" s="354"/>
      <c r="I5" s="354"/>
      <c r="J5" s="356"/>
      <c r="K5" s="356"/>
      <c r="L5" s="350"/>
    </row>
    <row r="6" spans="1:12" s="139" customFormat="1" ht="57.75" customHeight="1" x14ac:dyDescent="0.25">
      <c r="A6" s="349"/>
      <c r="B6" s="137" t="s">
        <v>740</v>
      </c>
      <c r="C6" s="138" t="s">
        <v>741</v>
      </c>
      <c r="D6" s="137" t="s">
        <v>740</v>
      </c>
      <c r="E6" s="138" t="s">
        <v>741</v>
      </c>
      <c r="F6" s="137" t="s">
        <v>740</v>
      </c>
      <c r="G6" s="138" t="s">
        <v>741</v>
      </c>
      <c r="H6" s="138" t="s">
        <v>742</v>
      </c>
      <c r="I6" s="355"/>
      <c r="J6" s="356"/>
      <c r="K6" s="356"/>
      <c r="L6" s="350"/>
    </row>
    <row r="7" spans="1:12" ht="20.25" customHeight="1" x14ac:dyDescent="0.25">
      <c r="A7" s="140" t="s">
        <v>138</v>
      </c>
      <c r="B7" s="141"/>
      <c r="C7" s="141"/>
      <c r="D7" s="141"/>
      <c r="E7" s="141"/>
      <c r="F7" s="141"/>
      <c r="G7" s="141"/>
      <c r="H7" s="141"/>
      <c r="I7" s="141"/>
      <c r="J7" s="141"/>
      <c r="K7" s="141"/>
      <c r="L7" s="142" t="s">
        <v>686</v>
      </c>
    </row>
    <row r="8" spans="1:12" ht="22.5" customHeight="1" x14ac:dyDescent="0.25">
      <c r="A8" s="143" t="s">
        <v>139</v>
      </c>
      <c r="B8" s="144">
        <v>55</v>
      </c>
      <c r="C8" s="145">
        <v>5</v>
      </c>
      <c r="D8" s="145">
        <v>27</v>
      </c>
      <c r="E8" s="145">
        <v>1</v>
      </c>
      <c r="F8" s="145">
        <f>SUM(B8,D8)</f>
        <v>82</v>
      </c>
      <c r="G8" s="145">
        <f>SUM(C8,E8)</f>
        <v>6</v>
      </c>
      <c r="H8" s="145">
        <f>SUM(F8:G8)</f>
        <v>88</v>
      </c>
      <c r="I8" s="146">
        <v>413</v>
      </c>
      <c r="J8" s="146">
        <v>345.78500000000003</v>
      </c>
      <c r="K8" s="147">
        <f t="shared" ref="K8:K13" si="0">J8/I8*100</f>
        <v>83.72518159806296</v>
      </c>
      <c r="L8" s="143" t="s">
        <v>654</v>
      </c>
    </row>
    <row r="9" spans="1:12" ht="22.5" customHeight="1" x14ac:dyDescent="0.25">
      <c r="A9" s="148" t="s">
        <v>174</v>
      </c>
      <c r="B9" s="149">
        <v>56</v>
      </c>
      <c r="C9" s="150" t="s">
        <v>173</v>
      </c>
      <c r="D9" s="150">
        <v>6</v>
      </c>
      <c r="E9" s="150">
        <v>2</v>
      </c>
      <c r="F9" s="150">
        <f t="shared" ref="F9:F13" si="1">SUM(B9,D9)</f>
        <v>62</v>
      </c>
      <c r="G9" s="150">
        <f t="shared" ref="G9:G13" si="2">SUM(C9,E9)</f>
        <v>2</v>
      </c>
      <c r="H9" s="150">
        <f t="shared" ref="H9:H13" si="3">SUM(F9:G9)</f>
        <v>64</v>
      </c>
      <c r="I9" s="151">
        <v>295.66000000000003</v>
      </c>
      <c r="J9" s="151">
        <v>194.81</v>
      </c>
      <c r="K9" s="152">
        <f t="shared" si="0"/>
        <v>65.88987350334844</v>
      </c>
      <c r="L9" s="148" t="s">
        <v>655</v>
      </c>
    </row>
    <row r="10" spans="1:12" ht="22.5" customHeight="1" x14ac:dyDescent="0.25">
      <c r="A10" s="148" t="s">
        <v>48</v>
      </c>
      <c r="B10" s="149">
        <v>14</v>
      </c>
      <c r="C10" s="150">
        <v>11</v>
      </c>
      <c r="D10" s="150">
        <v>1</v>
      </c>
      <c r="E10" s="150" t="s">
        <v>173</v>
      </c>
      <c r="F10" s="150">
        <f t="shared" si="1"/>
        <v>15</v>
      </c>
      <c r="G10" s="150">
        <f t="shared" si="2"/>
        <v>11</v>
      </c>
      <c r="H10" s="150">
        <f t="shared" si="3"/>
        <v>26</v>
      </c>
      <c r="I10" s="151">
        <v>218</v>
      </c>
      <c r="J10" s="151">
        <v>134.68</v>
      </c>
      <c r="K10" s="152">
        <f t="shared" si="0"/>
        <v>61.779816513761475</v>
      </c>
      <c r="L10" s="148" t="s">
        <v>656</v>
      </c>
    </row>
    <row r="11" spans="1:12" ht="22.5" customHeight="1" x14ac:dyDescent="0.25">
      <c r="A11" s="148" t="s">
        <v>140</v>
      </c>
      <c r="B11" s="149">
        <v>30</v>
      </c>
      <c r="C11" s="150">
        <v>16</v>
      </c>
      <c r="D11" s="150">
        <v>1</v>
      </c>
      <c r="E11" s="150">
        <v>1</v>
      </c>
      <c r="F11" s="150">
        <f t="shared" si="1"/>
        <v>31</v>
      </c>
      <c r="G11" s="150">
        <f t="shared" si="2"/>
        <v>17</v>
      </c>
      <c r="H11" s="150">
        <f>SUM(F11,G11)</f>
        <v>48</v>
      </c>
      <c r="I11" s="151">
        <v>5796.72</v>
      </c>
      <c r="J11" s="151">
        <v>4823.54</v>
      </c>
      <c r="K11" s="152">
        <f t="shared" si="0"/>
        <v>83.211540319353006</v>
      </c>
      <c r="L11" s="148" t="s">
        <v>657</v>
      </c>
    </row>
    <row r="12" spans="1:12" ht="22.5" customHeight="1" x14ac:dyDescent="0.25">
      <c r="A12" s="148" t="s">
        <v>176</v>
      </c>
      <c r="B12" s="149">
        <v>2</v>
      </c>
      <c r="C12" s="150" t="s">
        <v>173</v>
      </c>
      <c r="D12" s="150" t="s">
        <v>173</v>
      </c>
      <c r="E12" s="150" t="s">
        <v>173</v>
      </c>
      <c r="F12" s="150">
        <f t="shared" si="1"/>
        <v>2</v>
      </c>
      <c r="G12" s="150" t="s">
        <v>173</v>
      </c>
      <c r="H12" s="150">
        <f t="shared" si="3"/>
        <v>2</v>
      </c>
      <c r="I12" s="151">
        <v>4</v>
      </c>
      <c r="J12" s="151">
        <v>4.41</v>
      </c>
      <c r="K12" s="152">
        <f t="shared" si="0"/>
        <v>110.25</v>
      </c>
      <c r="L12" s="148" t="s">
        <v>658</v>
      </c>
    </row>
    <row r="13" spans="1:12" ht="22.5" customHeight="1" x14ac:dyDescent="0.25">
      <c r="A13" s="153" t="s">
        <v>0</v>
      </c>
      <c r="B13" s="154">
        <f t="shared" ref="B13:J13" si="4">SUM(B8:B12)</f>
        <v>157</v>
      </c>
      <c r="C13" s="155">
        <f t="shared" si="4"/>
        <v>32</v>
      </c>
      <c r="D13" s="155">
        <f t="shared" si="4"/>
        <v>35</v>
      </c>
      <c r="E13" s="155">
        <f t="shared" si="4"/>
        <v>4</v>
      </c>
      <c r="F13" s="155">
        <f t="shared" si="1"/>
        <v>192</v>
      </c>
      <c r="G13" s="155">
        <f t="shared" si="2"/>
        <v>36</v>
      </c>
      <c r="H13" s="155">
        <f t="shared" si="3"/>
        <v>228</v>
      </c>
      <c r="I13" s="156">
        <f t="shared" si="4"/>
        <v>6727.38</v>
      </c>
      <c r="J13" s="156">
        <f t="shared" si="4"/>
        <v>5503.2250000000004</v>
      </c>
      <c r="K13" s="157">
        <f t="shared" si="0"/>
        <v>81.803391513486673</v>
      </c>
      <c r="L13" s="153" t="s">
        <v>659</v>
      </c>
    </row>
    <row r="14" spans="1:12" ht="22.5" customHeight="1" x14ac:dyDescent="0.25">
      <c r="A14" s="140" t="s">
        <v>141</v>
      </c>
      <c r="B14" s="158"/>
      <c r="C14" s="158"/>
      <c r="D14" s="158"/>
      <c r="E14" s="158"/>
      <c r="F14" s="158"/>
      <c r="G14" s="158"/>
      <c r="H14" s="158"/>
      <c r="I14" s="159"/>
      <c r="J14" s="159"/>
      <c r="K14" s="160"/>
      <c r="L14" s="142" t="s">
        <v>687</v>
      </c>
    </row>
    <row r="15" spans="1:12" ht="22.5" customHeight="1" x14ac:dyDescent="0.25">
      <c r="A15" s="143" t="s">
        <v>42</v>
      </c>
      <c r="B15" s="144">
        <v>7</v>
      </c>
      <c r="C15" s="145">
        <v>5</v>
      </c>
      <c r="D15" s="145">
        <v>1</v>
      </c>
      <c r="E15" s="145" t="s">
        <v>173</v>
      </c>
      <c r="F15" s="145">
        <f>B15+D15</f>
        <v>8</v>
      </c>
      <c r="G15" s="145">
        <f>SUM(C15,E15)</f>
        <v>5</v>
      </c>
      <c r="H15" s="145">
        <f>SUM(F15,G15)</f>
        <v>13</v>
      </c>
      <c r="I15" s="146">
        <v>105</v>
      </c>
      <c r="J15" s="146">
        <v>116.02</v>
      </c>
      <c r="K15" s="147">
        <f t="shared" ref="K15:K20" si="5">J15/I15*100</f>
        <v>110.49523809523809</v>
      </c>
      <c r="L15" s="143" t="s">
        <v>660</v>
      </c>
    </row>
    <row r="16" spans="1:12" ht="22.5" customHeight="1" x14ac:dyDescent="0.25">
      <c r="A16" s="148" t="s">
        <v>45</v>
      </c>
      <c r="B16" s="149">
        <v>2</v>
      </c>
      <c r="C16" s="150" t="s">
        <v>173</v>
      </c>
      <c r="D16" s="150" t="s">
        <v>173</v>
      </c>
      <c r="E16" s="150" t="s">
        <v>173</v>
      </c>
      <c r="F16" s="150">
        <f>SUM(B16,D16)</f>
        <v>2</v>
      </c>
      <c r="G16" s="150" t="s">
        <v>173</v>
      </c>
      <c r="H16" s="150">
        <f>SUM(F16,G16)</f>
        <v>2</v>
      </c>
      <c r="I16" s="151">
        <v>23</v>
      </c>
      <c r="J16" s="151">
        <v>14.96</v>
      </c>
      <c r="K16" s="152">
        <f t="shared" si="5"/>
        <v>65.043478260869563</v>
      </c>
      <c r="L16" s="148" t="s">
        <v>661</v>
      </c>
    </row>
    <row r="17" spans="1:12" ht="22.5" customHeight="1" x14ac:dyDescent="0.25">
      <c r="A17" s="148" t="s">
        <v>142</v>
      </c>
      <c r="B17" s="149">
        <v>132</v>
      </c>
      <c r="C17" s="150">
        <v>2</v>
      </c>
      <c r="D17" s="150">
        <v>4</v>
      </c>
      <c r="E17" s="150">
        <v>1</v>
      </c>
      <c r="F17" s="150">
        <f t="shared" ref="F17:G20" si="6">B17+D17</f>
        <v>136</v>
      </c>
      <c r="G17" s="150">
        <f t="shared" si="6"/>
        <v>3</v>
      </c>
      <c r="H17" s="150">
        <f>SUM(F17:G17)</f>
        <v>139</v>
      </c>
      <c r="I17" s="151">
        <v>1412</v>
      </c>
      <c r="J17" s="151">
        <v>1199.1300000000001</v>
      </c>
      <c r="K17" s="152">
        <f t="shared" si="5"/>
        <v>84.924220963172814</v>
      </c>
      <c r="L17" s="148" t="s">
        <v>662</v>
      </c>
    </row>
    <row r="18" spans="1:12" ht="22.5" customHeight="1" x14ac:dyDescent="0.25">
      <c r="A18" s="148" t="s">
        <v>143</v>
      </c>
      <c r="B18" s="149">
        <v>50</v>
      </c>
      <c r="C18" s="150">
        <v>7</v>
      </c>
      <c r="D18" s="150">
        <v>2</v>
      </c>
      <c r="E18" s="150">
        <v>4</v>
      </c>
      <c r="F18" s="150">
        <f t="shared" si="6"/>
        <v>52</v>
      </c>
      <c r="G18" s="150">
        <f t="shared" si="6"/>
        <v>11</v>
      </c>
      <c r="H18" s="150">
        <f>SUM(F18:G18)</f>
        <v>63</v>
      </c>
      <c r="I18" s="151">
        <v>378</v>
      </c>
      <c r="J18" s="151">
        <v>346.52</v>
      </c>
      <c r="K18" s="152">
        <f t="shared" si="5"/>
        <v>91.671957671957671</v>
      </c>
      <c r="L18" s="148" t="s">
        <v>663</v>
      </c>
    </row>
    <row r="19" spans="1:12" ht="22.5" customHeight="1" x14ac:dyDescent="0.25">
      <c r="A19" s="148" t="s">
        <v>144</v>
      </c>
      <c r="B19" s="149">
        <v>123</v>
      </c>
      <c r="C19" s="150">
        <v>23</v>
      </c>
      <c r="D19" s="150">
        <v>8</v>
      </c>
      <c r="E19" s="150">
        <v>4</v>
      </c>
      <c r="F19" s="150">
        <f t="shared" si="6"/>
        <v>131</v>
      </c>
      <c r="G19" s="150">
        <f t="shared" si="6"/>
        <v>27</v>
      </c>
      <c r="H19" s="150">
        <f>SUM(F19:G19)</f>
        <v>158</v>
      </c>
      <c r="I19" s="151">
        <v>2241.35</v>
      </c>
      <c r="J19" s="151">
        <v>967.27</v>
      </c>
      <c r="K19" s="152">
        <f t="shared" si="5"/>
        <v>43.155687420527805</v>
      </c>
      <c r="L19" s="148" t="s">
        <v>664</v>
      </c>
    </row>
    <row r="20" spans="1:12" ht="22.5" customHeight="1" x14ac:dyDescent="0.25">
      <c r="A20" s="148" t="s">
        <v>145</v>
      </c>
      <c r="B20" s="149">
        <v>34</v>
      </c>
      <c r="C20" s="150">
        <v>22</v>
      </c>
      <c r="D20" s="150">
        <v>1</v>
      </c>
      <c r="E20" s="150">
        <v>2</v>
      </c>
      <c r="F20" s="150">
        <f t="shared" si="6"/>
        <v>35</v>
      </c>
      <c r="G20" s="150">
        <f t="shared" si="6"/>
        <v>24</v>
      </c>
      <c r="H20" s="150">
        <f>SUM(F20:G20)</f>
        <v>59</v>
      </c>
      <c r="I20" s="151">
        <v>536</v>
      </c>
      <c r="J20" s="151">
        <v>402.69</v>
      </c>
      <c r="K20" s="152">
        <f t="shared" si="5"/>
        <v>75.12873134328359</v>
      </c>
      <c r="L20" s="148" t="s">
        <v>665</v>
      </c>
    </row>
    <row r="21" spans="1:12" ht="22.5" customHeight="1" x14ac:dyDescent="0.25">
      <c r="A21" s="153" t="s">
        <v>0</v>
      </c>
      <c r="B21" s="154">
        <f>SUM(B15:B20)</f>
        <v>348</v>
      </c>
      <c r="C21" s="155">
        <f>SUM(C15:C20)</f>
        <v>59</v>
      </c>
      <c r="D21" s="155">
        <f>SUM(D15:D20)</f>
        <v>16</v>
      </c>
      <c r="E21" s="155">
        <f>SUM(E15:E20)</f>
        <v>11</v>
      </c>
      <c r="F21" s="155">
        <f t="shared" ref="F21" si="7">B21+D21</f>
        <v>364</v>
      </c>
      <c r="G21" s="155">
        <f t="shared" ref="G21" si="8">C21+E21</f>
        <v>70</v>
      </c>
      <c r="H21" s="155">
        <f t="shared" ref="H21" si="9">SUM(F21:G21)</f>
        <v>434</v>
      </c>
      <c r="I21" s="156">
        <f>SUM(I15:I20)</f>
        <v>4695.3500000000004</v>
      </c>
      <c r="J21" s="156">
        <f>SUM(J15:J20)</f>
        <v>3046.59</v>
      </c>
      <c r="K21" s="157">
        <f t="shared" ref="K21" si="10">J21/I21*100</f>
        <v>64.885258819896279</v>
      </c>
      <c r="L21" s="153" t="s">
        <v>659</v>
      </c>
    </row>
    <row r="22" spans="1:12" ht="22.5" customHeight="1" x14ac:dyDescent="0.25">
      <c r="A22" s="140" t="s">
        <v>146</v>
      </c>
      <c r="B22" s="158"/>
      <c r="C22" s="158"/>
      <c r="D22" s="158"/>
      <c r="E22" s="158"/>
      <c r="F22" s="158"/>
      <c r="G22" s="158"/>
      <c r="H22" s="158"/>
      <c r="I22" s="159"/>
      <c r="J22" s="159"/>
      <c r="K22" s="160"/>
      <c r="L22" s="142" t="s">
        <v>688</v>
      </c>
    </row>
    <row r="23" spans="1:12" ht="22.5" customHeight="1" x14ac:dyDescent="0.25">
      <c r="A23" s="143" t="s">
        <v>152</v>
      </c>
      <c r="B23" s="144">
        <v>1</v>
      </c>
      <c r="C23" s="145" t="s">
        <v>173</v>
      </c>
      <c r="D23" s="145" t="s">
        <v>173</v>
      </c>
      <c r="E23" s="145" t="s">
        <v>173</v>
      </c>
      <c r="F23" s="145">
        <f t="shared" ref="F23:F29" si="11">SUM(B23,D23)</f>
        <v>1</v>
      </c>
      <c r="G23" s="145" t="s">
        <v>173</v>
      </c>
      <c r="H23" s="145">
        <f t="shared" ref="H23:H29" si="12">SUM(F23:G23)</f>
        <v>1</v>
      </c>
      <c r="I23" s="146">
        <v>5</v>
      </c>
      <c r="J23" s="146">
        <v>0.46</v>
      </c>
      <c r="K23" s="147">
        <f t="shared" ref="K23:K29" si="13">J23/I23*100</f>
        <v>9.1999999999999993</v>
      </c>
      <c r="L23" s="143" t="s">
        <v>666</v>
      </c>
    </row>
    <row r="24" spans="1:12" ht="22.5" customHeight="1" x14ac:dyDescent="0.25">
      <c r="A24" s="148" t="s">
        <v>147</v>
      </c>
      <c r="B24" s="149">
        <v>35</v>
      </c>
      <c r="C24" s="150">
        <v>3</v>
      </c>
      <c r="D24" s="150">
        <v>2</v>
      </c>
      <c r="E24" s="150" t="s">
        <v>173</v>
      </c>
      <c r="F24" s="150">
        <f t="shared" si="11"/>
        <v>37</v>
      </c>
      <c r="G24" s="150">
        <f t="shared" ref="G24:G29" si="14">SUM(C24,E24)</f>
        <v>3</v>
      </c>
      <c r="H24" s="150">
        <f t="shared" si="12"/>
        <v>40</v>
      </c>
      <c r="I24" s="151">
        <v>365</v>
      </c>
      <c r="J24" s="151">
        <v>247.89</v>
      </c>
      <c r="K24" s="152">
        <f t="shared" si="13"/>
        <v>67.91506849315067</v>
      </c>
      <c r="L24" s="148" t="s">
        <v>667</v>
      </c>
    </row>
    <row r="25" spans="1:12" ht="22.5" customHeight="1" x14ac:dyDescent="0.25">
      <c r="A25" s="148" t="s">
        <v>151</v>
      </c>
      <c r="B25" s="149">
        <v>11</v>
      </c>
      <c r="C25" s="150">
        <v>4</v>
      </c>
      <c r="D25" s="150" t="s">
        <v>173</v>
      </c>
      <c r="E25" s="150" t="s">
        <v>173</v>
      </c>
      <c r="F25" s="150">
        <f t="shared" si="11"/>
        <v>11</v>
      </c>
      <c r="G25" s="150">
        <f t="shared" si="14"/>
        <v>4</v>
      </c>
      <c r="H25" s="150">
        <f t="shared" si="12"/>
        <v>15</v>
      </c>
      <c r="I25" s="151">
        <v>125</v>
      </c>
      <c r="J25" s="151">
        <v>124.38</v>
      </c>
      <c r="K25" s="152">
        <f t="shared" si="13"/>
        <v>99.503999999999991</v>
      </c>
      <c r="L25" s="148" t="s">
        <v>668</v>
      </c>
    </row>
    <row r="26" spans="1:12" ht="22.5" customHeight="1" x14ac:dyDescent="0.25">
      <c r="A26" s="161" t="s">
        <v>43</v>
      </c>
      <c r="B26" s="149">
        <v>8</v>
      </c>
      <c r="C26" s="150">
        <v>5</v>
      </c>
      <c r="D26" s="150" t="s">
        <v>173</v>
      </c>
      <c r="E26" s="150" t="s">
        <v>173</v>
      </c>
      <c r="F26" s="150">
        <f t="shared" si="11"/>
        <v>8</v>
      </c>
      <c r="G26" s="150">
        <f t="shared" si="14"/>
        <v>5</v>
      </c>
      <c r="H26" s="150">
        <f t="shared" si="12"/>
        <v>13</v>
      </c>
      <c r="I26" s="151">
        <v>52</v>
      </c>
      <c r="J26" s="151">
        <v>43.61</v>
      </c>
      <c r="K26" s="152">
        <f t="shared" si="13"/>
        <v>83.865384615384613</v>
      </c>
      <c r="L26" s="148" t="s">
        <v>669</v>
      </c>
    </row>
    <row r="27" spans="1:12" ht="22.5" customHeight="1" x14ac:dyDescent="0.25">
      <c r="A27" s="148" t="s">
        <v>148</v>
      </c>
      <c r="B27" s="149">
        <v>54</v>
      </c>
      <c r="C27" s="150">
        <v>12</v>
      </c>
      <c r="D27" s="150">
        <v>2</v>
      </c>
      <c r="E27" s="150">
        <v>3</v>
      </c>
      <c r="F27" s="150">
        <f t="shared" si="11"/>
        <v>56</v>
      </c>
      <c r="G27" s="150">
        <f t="shared" si="14"/>
        <v>15</v>
      </c>
      <c r="H27" s="150">
        <f t="shared" si="12"/>
        <v>71</v>
      </c>
      <c r="I27" s="151">
        <v>631.5</v>
      </c>
      <c r="J27" s="151">
        <v>282.11</v>
      </c>
      <c r="K27" s="152">
        <f t="shared" si="13"/>
        <v>44.673000791765638</v>
      </c>
      <c r="L27" s="148" t="s">
        <v>670</v>
      </c>
    </row>
    <row r="28" spans="1:12" ht="22.5" customHeight="1" x14ac:dyDescent="0.25">
      <c r="A28" s="148" t="s">
        <v>150</v>
      </c>
      <c r="B28" s="149">
        <v>255</v>
      </c>
      <c r="C28" s="150">
        <v>18</v>
      </c>
      <c r="D28" s="150">
        <v>5</v>
      </c>
      <c r="E28" s="150">
        <v>3</v>
      </c>
      <c r="F28" s="150">
        <f t="shared" si="11"/>
        <v>260</v>
      </c>
      <c r="G28" s="150">
        <f t="shared" si="14"/>
        <v>21</v>
      </c>
      <c r="H28" s="150">
        <f t="shared" si="12"/>
        <v>281</v>
      </c>
      <c r="I28" s="151">
        <v>4159.5</v>
      </c>
      <c r="J28" s="151">
        <v>3404.58</v>
      </c>
      <c r="K28" s="152">
        <f t="shared" si="13"/>
        <v>81.850703209520375</v>
      </c>
      <c r="L28" s="148" t="s">
        <v>671</v>
      </c>
    </row>
    <row r="29" spans="1:12" ht="22.5" customHeight="1" x14ac:dyDescent="0.25">
      <c r="A29" s="148" t="s">
        <v>149</v>
      </c>
      <c r="B29" s="149">
        <v>13</v>
      </c>
      <c r="C29" s="150">
        <v>3</v>
      </c>
      <c r="D29" s="150" t="s">
        <v>173</v>
      </c>
      <c r="E29" s="150" t="s">
        <v>173</v>
      </c>
      <c r="F29" s="150">
        <f t="shared" si="11"/>
        <v>13</v>
      </c>
      <c r="G29" s="150">
        <f t="shared" si="14"/>
        <v>3</v>
      </c>
      <c r="H29" s="150">
        <f t="shared" si="12"/>
        <v>16</v>
      </c>
      <c r="I29" s="151">
        <v>106.54</v>
      </c>
      <c r="J29" s="151">
        <v>95.23</v>
      </c>
      <c r="K29" s="152">
        <f t="shared" si="13"/>
        <v>89.384268819222825</v>
      </c>
      <c r="L29" s="148" t="s">
        <v>672</v>
      </c>
    </row>
    <row r="30" spans="1:12" ht="22.5" customHeight="1" x14ac:dyDescent="0.25">
      <c r="A30" s="153" t="s">
        <v>0</v>
      </c>
      <c r="B30" s="154">
        <f>SUM(B23:B29)</f>
        <v>377</v>
      </c>
      <c r="C30" s="155">
        <f>SUM(C23:C29)</f>
        <v>45</v>
      </c>
      <c r="D30" s="155">
        <f>SUM(D23:D29)</f>
        <v>9</v>
      </c>
      <c r="E30" s="155">
        <f>SUM(E23:E29)</f>
        <v>6</v>
      </c>
      <c r="F30" s="155">
        <f t="shared" ref="F30" si="15">B30+D30</f>
        <v>386</v>
      </c>
      <c r="G30" s="155">
        <f t="shared" ref="G30" si="16">C30+E30</f>
        <v>51</v>
      </c>
      <c r="H30" s="155">
        <f t="shared" ref="H30" si="17">SUM(F30:G30)</f>
        <v>437</v>
      </c>
      <c r="I30" s="153">
        <f>SUM(I23:I29)</f>
        <v>5444.54</v>
      </c>
      <c r="J30" s="153">
        <f>SUM(J23:J29)</f>
        <v>4198.2599999999993</v>
      </c>
      <c r="K30" s="157">
        <f t="shared" ref="K30" si="18">J30/I30*100</f>
        <v>77.109544607992589</v>
      </c>
      <c r="L30" s="153" t="s">
        <v>659</v>
      </c>
    </row>
    <row r="31" spans="1:12" ht="22.5" customHeight="1" x14ac:dyDescent="0.25">
      <c r="A31" s="140" t="s">
        <v>153</v>
      </c>
      <c r="B31" s="158"/>
      <c r="C31" s="158"/>
      <c r="D31" s="158"/>
      <c r="E31" s="158"/>
      <c r="F31" s="158"/>
      <c r="G31" s="158"/>
      <c r="H31" s="158"/>
      <c r="I31" s="141"/>
      <c r="J31" s="141"/>
      <c r="K31" s="160"/>
      <c r="L31" s="142" t="s">
        <v>689</v>
      </c>
    </row>
    <row r="32" spans="1:12" ht="22.5" customHeight="1" x14ac:dyDescent="0.25">
      <c r="A32" s="143" t="s">
        <v>47</v>
      </c>
      <c r="B32" s="144">
        <v>39</v>
      </c>
      <c r="C32" s="145" t="s">
        <v>173</v>
      </c>
      <c r="D32" s="145" t="s">
        <v>173</v>
      </c>
      <c r="E32" s="145" t="s">
        <v>173</v>
      </c>
      <c r="F32" s="145">
        <f>SUM(B32,D32)</f>
        <v>39</v>
      </c>
      <c r="G32" s="145" t="s">
        <v>173</v>
      </c>
      <c r="H32" s="145">
        <f>SUM(F32:G32)</f>
        <v>39</v>
      </c>
      <c r="I32" s="146">
        <v>230</v>
      </c>
      <c r="J32" s="146">
        <v>248.71</v>
      </c>
      <c r="K32" s="147">
        <f>J32/I32*100</f>
        <v>108.13478260869564</v>
      </c>
      <c r="L32" s="143" t="s">
        <v>673</v>
      </c>
    </row>
    <row r="33" spans="1:12" ht="22.5" customHeight="1" x14ac:dyDescent="0.25">
      <c r="A33" s="148" t="s">
        <v>46</v>
      </c>
      <c r="B33" s="149">
        <v>8</v>
      </c>
      <c r="C33" s="150" t="s">
        <v>173</v>
      </c>
      <c r="D33" s="150" t="s">
        <v>173</v>
      </c>
      <c r="E33" s="150" t="s">
        <v>173</v>
      </c>
      <c r="F33" s="150">
        <f>SUM(B33,D33)</f>
        <v>8</v>
      </c>
      <c r="G33" s="150" t="s">
        <v>173</v>
      </c>
      <c r="H33" s="150">
        <f>SUM(F33:G33)</f>
        <v>8</v>
      </c>
      <c r="I33" s="151">
        <v>40</v>
      </c>
      <c r="J33" s="151">
        <v>10.67</v>
      </c>
      <c r="K33" s="152">
        <f>J33/I33*100</f>
        <v>26.674999999999997</v>
      </c>
      <c r="L33" s="148" t="s">
        <v>674</v>
      </c>
    </row>
    <row r="34" spans="1:12" ht="22.5" customHeight="1" x14ac:dyDescent="0.25">
      <c r="A34" s="148" t="s">
        <v>44</v>
      </c>
      <c r="B34" s="149">
        <v>17</v>
      </c>
      <c r="C34" s="150">
        <v>6</v>
      </c>
      <c r="D34" s="150">
        <v>1</v>
      </c>
      <c r="E34" s="150" t="s">
        <v>173</v>
      </c>
      <c r="F34" s="150">
        <f>SUM(B34,D34)</f>
        <v>18</v>
      </c>
      <c r="G34" s="150">
        <f>SUM(C34,E34)</f>
        <v>6</v>
      </c>
      <c r="H34" s="150">
        <f>SUM(F34:G34)</f>
        <v>24</v>
      </c>
      <c r="I34" s="151">
        <v>270</v>
      </c>
      <c r="J34" s="151">
        <v>255.06</v>
      </c>
      <c r="K34" s="152">
        <f>J34/I34*100</f>
        <v>94.466666666666669</v>
      </c>
      <c r="L34" s="148" t="s">
        <v>675</v>
      </c>
    </row>
    <row r="35" spans="1:12" ht="22.5" customHeight="1" x14ac:dyDescent="0.25">
      <c r="A35" s="148" t="s">
        <v>49</v>
      </c>
      <c r="B35" s="149">
        <v>10</v>
      </c>
      <c r="C35" s="150">
        <v>8</v>
      </c>
      <c r="D35" s="150" t="s">
        <v>173</v>
      </c>
      <c r="E35" s="150">
        <v>2</v>
      </c>
      <c r="F35" s="150">
        <f>SUM(B35,D35)</f>
        <v>10</v>
      </c>
      <c r="G35" s="150">
        <f>SUM(C35,E35)</f>
        <v>10</v>
      </c>
      <c r="H35" s="150">
        <f>SUM(F35:G35)</f>
        <v>20</v>
      </c>
      <c r="I35" s="151">
        <v>112.4</v>
      </c>
      <c r="J35" s="151">
        <v>60.43</v>
      </c>
      <c r="K35" s="152">
        <f>J35/I35*100</f>
        <v>53.763345195729542</v>
      </c>
      <c r="L35" s="148" t="s">
        <v>676</v>
      </c>
    </row>
    <row r="36" spans="1:12" ht="22.5" customHeight="1" x14ac:dyDescent="0.25">
      <c r="A36" s="153" t="s">
        <v>0</v>
      </c>
      <c r="B36" s="154">
        <f>SUM(B32:B35)</f>
        <v>74</v>
      </c>
      <c r="C36" s="155">
        <f>SUM(C32:C35)</f>
        <v>14</v>
      </c>
      <c r="D36" s="155">
        <f>SUM(D32:D35)</f>
        <v>1</v>
      </c>
      <c r="E36" s="155">
        <f>SUM(E32:E35)</f>
        <v>2</v>
      </c>
      <c r="F36" s="155">
        <f t="shared" ref="F36" si="19">SUM(B36,D36)</f>
        <v>75</v>
      </c>
      <c r="G36" s="155">
        <f t="shared" ref="G36" si="20">SUM(C36,E36)</f>
        <v>16</v>
      </c>
      <c r="H36" s="155">
        <f t="shared" ref="H36" si="21">SUM(F36:G36)</f>
        <v>91</v>
      </c>
      <c r="I36" s="156">
        <f>SUM(I32:I35)</f>
        <v>652.4</v>
      </c>
      <c r="J36" s="156">
        <f>SUM(J32:J35)</f>
        <v>574.87</v>
      </c>
      <c r="K36" s="157">
        <f>J36/I36*100</f>
        <v>88.116186388718575</v>
      </c>
      <c r="L36" s="153" t="s">
        <v>659</v>
      </c>
    </row>
    <row r="37" spans="1:12" ht="22.5" customHeight="1" x14ac:dyDescent="0.25">
      <c r="A37" s="140" t="s">
        <v>154</v>
      </c>
      <c r="B37" s="158"/>
      <c r="C37" s="158"/>
      <c r="D37" s="158"/>
      <c r="E37" s="158"/>
      <c r="F37" s="158"/>
      <c r="G37" s="158"/>
      <c r="H37" s="158"/>
      <c r="I37" s="159"/>
      <c r="J37" s="159"/>
      <c r="K37" s="160"/>
      <c r="L37" s="142" t="s">
        <v>690</v>
      </c>
    </row>
    <row r="38" spans="1:12" ht="22.5" customHeight="1" x14ac:dyDescent="0.25">
      <c r="A38" s="143" t="s">
        <v>157</v>
      </c>
      <c r="B38" s="144">
        <v>5</v>
      </c>
      <c r="C38" s="145">
        <v>3</v>
      </c>
      <c r="D38" s="145" t="s">
        <v>173</v>
      </c>
      <c r="E38" s="145" t="s">
        <v>173</v>
      </c>
      <c r="F38" s="145">
        <f t="shared" ref="F38:G45" si="22">SUM(B38,D38)</f>
        <v>5</v>
      </c>
      <c r="G38" s="145">
        <f t="shared" si="22"/>
        <v>3</v>
      </c>
      <c r="H38" s="145">
        <f t="shared" ref="H38:H45" si="23">SUM(F38:G38)</f>
        <v>8</v>
      </c>
      <c r="I38" s="146">
        <v>9</v>
      </c>
      <c r="J38" s="146">
        <v>7.86</v>
      </c>
      <c r="K38" s="147">
        <f t="shared" ref="K38:K45" si="24">J38/I38*100</f>
        <v>87.333333333333343</v>
      </c>
      <c r="L38" s="143" t="s">
        <v>677</v>
      </c>
    </row>
    <row r="39" spans="1:12" ht="22.5" customHeight="1" x14ac:dyDescent="0.25">
      <c r="A39" s="148" t="s">
        <v>50</v>
      </c>
      <c r="B39" s="149">
        <v>7</v>
      </c>
      <c r="C39" s="150">
        <v>4</v>
      </c>
      <c r="D39" s="150" t="s">
        <v>173</v>
      </c>
      <c r="E39" s="150" t="s">
        <v>173</v>
      </c>
      <c r="F39" s="150">
        <f t="shared" si="22"/>
        <v>7</v>
      </c>
      <c r="G39" s="150">
        <f t="shared" si="22"/>
        <v>4</v>
      </c>
      <c r="H39" s="150">
        <f t="shared" si="23"/>
        <v>11</v>
      </c>
      <c r="I39" s="151">
        <v>84</v>
      </c>
      <c r="J39" s="151">
        <v>60.76</v>
      </c>
      <c r="K39" s="152">
        <f t="shared" si="24"/>
        <v>72.333333333333329</v>
      </c>
      <c r="L39" s="148" t="s">
        <v>678</v>
      </c>
    </row>
    <row r="40" spans="1:12" ht="22.5" customHeight="1" x14ac:dyDescent="0.25">
      <c r="A40" s="148" t="s">
        <v>155</v>
      </c>
      <c r="B40" s="149">
        <v>4</v>
      </c>
      <c r="C40" s="150">
        <v>4</v>
      </c>
      <c r="D40" s="150" t="s">
        <v>173</v>
      </c>
      <c r="E40" s="150" t="s">
        <v>173</v>
      </c>
      <c r="F40" s="150">
        <f t="shared" si="22"/>
        <v>4</v>
      </c>
      <c r="G40" s="150">
        <f t="shared" si="22"/>
        <v>4</v>
      </c>
      <c r="H40" s="150">
        <f t="shared" si="23"/>
        <v>8</v>
      </c>
      <c r="I40" s="151">
        <v>40</v>
      </c>
      <c r="J40" s="151">
        <v>1.37</v>
      </c>
      <c r="K40" s="152">
        <f t="shared" si="24"/>
        <v>3.4250000000000003</v>
      </c>
      <c r="L40" s="148" t="s">
        <v>679</v>
      </c>
    </row>
    <row r="41" spans="1:12" ht="22.5" customHeight="1" x14ac:dyDescent="0.25">
      <c r="A41" s="148" t="s">
        <v>52</v>
      </c>
      <c r="B41" s="149">
        <v>3</v>
      </c>
      <c r="C41" s="150">
        <v>3</v>
      </c>
      <c r="D41" s="150" t="s">
        <v>173</v>
      </c>
      <c r="E41" s="150" t="s">
        <v>173</v>
      </c>
      <c r="F41" s="150">
        <f t="shared" si="22"/>
        <v>3</v>
      </c>
      <c r="G41" s="150">
        <f t="shared" si="22"/>
        <v>3</v>
      </c>
      <c r="H41" s="150">
        <f t="shared" si="23"/>
        <v>6</v>
      </c>
      <c r="I41" s="151">
        <v>30</v>
      </c>
      <c r="J41" s="151">
        <v>27.65</v>
      </c>
      <c r="K41" s="152">
        <f t="shared" si="24"/>
        <v>92.166666666666657</v>
      </c>
      <c r="L41" s="148" t="s">
        <v>680</v>
      </c>
    </row>
    <row r="42" spans="1:12" ht="22.5" customHeight="1" x14ac:dyDescent="0.25">
      <c r="A42" s="148" t="s">
        <v>159</v>
      </c>
      <c r="B42" s="149">
        <v>3</v>
      </c>
      <c r="C42" s="150">
        <v>3</v>
      </c>
      <c r="D42" s="150" t="s">
        <v>173</v>
      </c>
      <c r="E42" s="150" t="s">
        <v>173</v>
      </c>
      <c r="F42" s="150">
        <f t="shared" si="22"/>
        <v>3</v>
      </c>
      <c r="G42" s="150">
        <f t="shared" si="22"/>
        <v>3</v>
      </c>
      <c r="H42" s="150">
        <f t="shared" si="23"/>
        <v>6</v>
      </c>
      <c r="I42" s="151">
        <v>27</v>
      </c>
      <c r="J42" s="151">
        <v>25</v>
      </c>
      <c r="K42" s="152">
        <f t="shared" si="24"/>
        <v>92.592592592592595</v>
      </c>
      <c r="L42" s="148" t="s">
        <v>681</v>
      </c>
    </row>
    <row r="43" spans="1:12" ht="22.5" customHeight="1" x14ac:dyDescent="0.25">
      <c r="A43" s="148" t="s">
        <v>156</v>
      </c>
      <c r="B43" s="149">
        <v>3</v>
      </c>
      <c r="C43" s="150">
        <v>0</v>
      </c>
      <c r="D43" s="150" t="s">
        <v>173</v>
      </c>
      <c r="E43" s="150" t="s">
        <v>173</v>
      </c>
      <c r="F43" s="150">
        <f t="shared" si="22"/>
        <v>3</v>
      </c>
      <c r="G43" s="150">
        <f t="shared" si="22"/>
        <v>0</v>
      </c>
      <c r="H43" s="150">
        <f t="shared" si="23"/>
        <v>3</v>
      </c>
      <c r="I43" s="151">
        <v>45</v>
      </c>
      <c r="J43" s="151">
        <v>14.3</v>
      </c>
      <c r="K43" s="152">
        <f t="shared" si="24"/>
        <v>31.777777777777779</v>
      </c>
      <c r="L43" s="148" t="s">
        <v>682</v>
      </c>
    </row>
    <row r="44" spans="1:12" ht="22.5" customHeight="1" x14ac:dyDescent="0.25">
      <c r="A44" s="148" t="s">
        <v>158</v>
      </c>
      <c r="B44" s="149">
        <v>4</v>
      </c>
      <c r="C44" s="150">
        <v>2</v>
      </c>
      <c r="D44" s="150" t="s">
        <v>173</v>
      </c>
      <c r="E44" s="150" t="s">
        <v>173</v>
      </c>
      <c r="F44" s="150">
        <f t="shared" si="22"/>
        <v>4</v>
      </c>
      <c r="G44" s="150">
        <f t="shared" si="22"/>
        <v>2</v>
      </c>
      <c r="H44" s="150">
        <f t="shared" si="23"/>
        <v>6</v>
      </c>
      <c r="I44" s="151">
        <v>37</v>
      </c>
      <c r="J44" s="151">
        <v>39.869999999999997</v>
      </c>
      <c r="K44" s="152">
        <f t="shared" si="24"/>
        <v>107.75675675675676</v>
      </c>
      <c r="L44" s="148" t="s">
        <v>683</v>
      </c>
    </row>
    <row r="45" spans="1:12" ht="22.5" customHeight="1" x14ac:dyDescent="0.25">
      <c r="A45" s="148" t="s">
        <v>51</v>
      </c>
      <c r="B45" s="149">
        <v>2</v>
      </c>
      <c r="C45" s="150">
        <v>4</v>
      </c>
      <c r="D45" s="150" t="s">
        <v>173</v>
      </c>
      <c r="E45" s="150" t="s">
        <v>173</v>
      </c>
      <c r="F45" s="150">
        <f t="shared" si="22"/>
        <v>2</v>
      </c>
      <c r="G45" s="150">
        <f t="shared" si="22"/>
        <v>4</v>
      </c>
      <c r="H45" s="150">
        <f t="shared" si="23"/>
        <v>6</v>
      </c>
      <c r="I45" s="151">
        <v>35</v>
      </c>
      <c r="J45" s="151">
        <v>17.54</v>
      </c>
      <c r="K45" s="152">
        <f t="shared" si="24"/>
        <v>50.114285714285714</v>
      </c>
      <c r="L45" s="148" t="s">
        <v>684</v>
      </c>
    </row>
    <row r="46" spans="1:12" ht="22.5" customHeight="1" x14ac:dyDescent="0.25">
      <c r="A46" s="162" t="s">
        <v>0</v>
      </c>
      <c r="B46" s="163">
        <v>31</v>
      </c>
      <c r="C46" s="164">
        <f>SUM(C38:C45)</f>
        <v>23</v>
      </c>
      <c r="D46" s="164">
        <v>0</v>
      </c>
      <c r="E46" s="164">
        <v>0</v>
      </c>
      <c r="F46" s="164">
        <f t="shared" ref="F46" si="25">SUM(B46,D46)</f>
        <v>31</v>
      </c>
      <c r="G46" s="164">
        <f t="shared" ref="G46" si="26">SUM(C46,E46)</f>
        <v>23</v>
      </c>
      <c r="H46" s="164">
        <f t="shared" ref="H46" si="27">SUM(F46:G46)</f>
        <v>54</v>
      </c>
      <c r="I46" s="165">
        <f>SUM(I38:I45)</f>
        <v>307</v>
      </c>
      <c r="J46" s="165">
        <f>SUM(J38:J45)</f>
        <v>194.35000000000002</v>
      </c>
      <c r="K46" s="166">
        <f t="shared" ref="K46:K47" si="28">J46/I46*100</f>
        <v>63.306188925081443</v>
      </c>
      <c r="L46" s="162" t="s">
        <v>659</v>
      </c>
    </row>
    <row r="47" spans="1:12" ht="22.5" customHeight="1" x14ac:dyDescent="0.25">
      <c r="A47" s="162" t="s">
        <v>160</v>
      </c>
      <c r="B47" s="167">
        <f>B13+B21+B30+B36+B46</f>
        <v>987</v>
      </c>
      <c r="C47" s="153">
        <f>C13+C21+C30+C36+C46</f>
        <v>173</v>
      </c>
      <c r="D47" s="153">
        <f t="shared" ref="D47:E47" si="29">D13+D21+D30+D36+D46</f>
        <v>61</v>
      </c>
      <c r="E47" s="153">
        <f t="shared" si="29"/>
        <v>23</v>
      </c>
      <c r="F47" s="153">
        <f>31+75+386+364+192</f>
        <v>1048</v>
      </c>
      <c r="G47" s="153">
        <f>G13+G21+G30+G36+G46</f>
        <v>196</v>
      </c>
      <c r="H47" s="153">
        <f>H13+H21+H30+H36+H46</f>
        <v>1244</v>
      </c>
      <c r="I47" s="156">
        <f>I13+I21+I30+I36+I46</f>
        <v>17826.670000000002</v>
      </c>
      <c r="J47" s="156">
        <f>J13+J21+J30+J36+J46</f>
        <v>13517.295000000002</v>
      </c>
      <c r="K47" s="157">
        <f t="shared" si="28"/>
        <v>75.826247975645472</v>
      </c>
      <c r="L47" s="153" t="s">
        <v>399</v>
      </c>
    </row>
    <row r="48" spans="1:12" x14ac:dyDescent="0.25">
      <c r="A48" s="346" t="s">
        <v>333</v>
      </c>
      <c r="B48" s="346"/>
      <c r="C48" s="346"/>
      <c r="D48" s="346"/>
      <c r="E48" s="346"/>
      <c r="F48" s="346"/>
      <c r="G48" s="346"/>
      <c r="H48" s="346"/>
      <c r="I48" s="346"/>
      <c r="J48" s="346"/>
      <c r="K48" s="346"/>
      <c r="L48" s="346"/>
    </row>
    <row r="49" spans="1:12" ht="20.25" customHeight="1" x14ac:dyDescent="0.25">
      <c r="A49" s="347" t="s">
        <v>382</v>
      </c>
      <c r="B49" s="348"/>
      <c r="C49" s="348"/>
      <c r="D49" s="348"/>
      <c r="E49" s="348"/>
      <c r="F49" s="348"/>
      <c r="G49" s="348"/>
      <c r="H49" s="348"/>
      <c r="I49" s="348"/>
      <c r="J49" s="348"/>
      <c r="K49" s="348"/>
      <c r="L49" s="168"/>
    </row>
  </sheetData>
  <sortState ref="A37:L44">
    <sortCondition ref="A37:A44"/>
  </sortState>
  <mergeCells count="13">
    <mergeCell ref="A1:L1"/>
    <mergeCell ref="A48:L48"/>
    <mergeCell ref="A49:K49"/>
    <mergeCell ref="L4:L6"/>
    <mergeCell ref="A4:A6"/>
    <mergeCell ref="B4:E4"/>
    <mergeCell ref="F4:H5"/>
    <mergeCell ref="I4:I6"/>
    <mergeCell ref="J4:J6"/>
    <mergeCell ref="K4:K6"/>
    <mergeCell ref="B5:C5"/>
    <mergeCell ref="D5:E5"/>
    <mergeCell ref="A2:L2"/>
  </mergeCells>
  <pageMargins left="0.54" right="0.49" top="0.75" bottom="0.75" header="0.3" footer="0.3"/>
  <pageSetup paperSize="9" scale="65"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view="pageBreakPreview" topLeftCell="A25" zoomScale="70" zoomScaleSheetLayoutView="70" workbookViewId="0">
      <selection activeCell="P38" sqref="P38"/>
    </sheetView>
  </sheetViews>
  <sheetFormatPr defaultRowHeight="15" x14ac:dyDescent="0.25"/>
  <cols>
    <col min="1" max="1" width="9.5703125" style="123" customWidth="1"/>
    <col min="2" max="2" width="20.140625" style="123" customWidth="1"/>
    <col min="3" max="8" width="11.28515625" style="123" customWidth="1"/>
    <col min="9" max="9" width="22.7109375" style="123" customWidth="1"/>
    <col min="10" max="16384" width="9.140625" style="123"/>
  </cols>
  <sheetData>
    <row r="1" spans="1:9" s="119" customFormat="1" ht="17.25" customHeight="1" x14ac:dyDescent="0.25">
      <c r="A1" s="376" t="s">
        <v>691</v>
      </c>
      <c r="B1" s="376"/>
      <c r="C1" s="376"/>
      <c r="D1" s="376"/>
      <c r="E1" s="376"/>
      <c r="F1" s="376"/>
      <c r="G1" s="376"/>
      <c r="H1" s="376"/>
      <c r="I1" s="376"/>
    </row>
    <row r="2" spans="1:9" s="119" customFormat="1" ht="22.5" customHeight="1" x14ac:dyDescent="0.25">
      <c r="A2" s="377" t="s">
        <v>692</v>
      </c>
      <c r="B2" s="377"/>
      <c r="C2" s="377"/>
      <c r="D2" s="377"/>
      <c r="E2" s="377"/>
      <c r="F2" s="377"/>
      <c r="G2" s="377"/>
      <c r="H2" s="377"/>
      <c r="I2" s="377"/>
    </row>
    <row r="3" spans="1:9" s="119" customFormat="1" x14ac:dyDescent="0.25">
      <c r="A3" s="120"/>
      <c r="B3" s="120"/>
      <c r="C3" s="120"/>
      <c r="D3" s="120"/>
      <c r="E3" s="120"/>
      <c r="G3" s="378"/>
      <c r="H3" s="378"/>
      <c r="I3" s="378"/>
    </row>
    <row r="4" spans="1:9" s="121" customFormat="1" ht="36" customHeight="1" x14ac:dyDescent="0.25">
      <c r="A4" s="365" t="s">
        <v>442</v>
      </c>
      <c r="B4" s="365" t="s">
        <v>316</v>
      </c>
      <c r="C4" s="362" t="s">
        <v>746</v>
      </c>
      <c r="D4" s="363"/>
      <c r="E4" s="364"/>
      <c r="F4" s="362" t="s">
        <v>747</v>
      </c>
      <c r="G4" s="363"/>
      <c r="H4" s="364"/>
      <c r="I4" s="365" t="s">
        <v>440</v>
      </c>
    </row>
    <row r="5" spans="1:9" s="122" customFormat="1" ht="21.75" customHeight="1" x14ac:dyDescent="0.25">
      <c r="A5" s="366"/>
      <c r="B5" s="369"/>
      <c r="C5" s="365" t="s">
        <v>231</v>
      </c>
      <c r="D5" s="367" t="s">
        <v>232</v>
      </c>
      <c r="E5" s="367" t="s">
        <v>233</v>
      </c>
      <c r="F5" s="367" t="s">
        <v>231</v>
      </c>
      <c r="G5" s="367" t="s">
        <v>232</v>
      </c>
      <c r="H5" s="367" t="s">
        <v>233</v>
      </c>
      <c r="I5" s="366"/>
    </row>
    <row r="6" spans="1:9" s="122" customFormat="1" ht="35.25" customHeight="1" x14ac:dyDescent="0.25">
      <c r="A6" s="366"/>
      <c r="B6" s="369"/>
      <c r="C6" s="366"/>
      <c r="D6" s="368"/>
      <c r="E6" s="368"/>
      <c r="F6" s="368"/>
      <c r="G6" s="368"/>
      <c r="H6" s="368"/>
      <c r="I6" s="366"/>
    </row>
    <row r="7" spans="1:9" ht="15" customHeight="1" x14ac:dyDescent="0.25">
      <c r="A7" s="366"/>
      <c r="B7" s="369"/>
      <c r="C7" s="372" t="s">
        <v>693</v>
      </c>
      <c r="D7" s="374" t="s">
        <v>694</v>
      </c>
      <c r="E7" s="374" t="s">
        <v>695</v>
      </c>
      <c r="F7" s="374" t="s">
        <v>693</v>
      </c>
      <c r="G7" s="374" t="s">
        <v>694</v>
      </c>
      <c r="H7" s="374" t="s">
        <v>695</v>
      </c>
      <c r="I7" s="366"/>
    </row>
    <row r="8" spans="1:9" ht="48.75" customHeight="1" x14ac:dyDescent="0.25">
      <c r="A8" s="371"/>
      <c r="B8" s="370"/>
      <c r="C8" s="373"/>
      <c r="D8" s="375"/>
      <c r="E8" s="375"/>
      <c r="F8" s="375"/>
      <c r="G8" s="375"/>
      <c r="H8" s="375"/>
      <c r="I8" s="371"/>
    </row>
    <row r="9" spans="1:9" ht="24.75" customHeight="1" x14ac:dyDescent="0.25">
      <c r="A9" s="124">
        <v>1</v>
      </c>
      <c r="B9" s="125" t="s">
        <v>139</v>
      </c>
      <c r="C9" s="126">
        <v>1348382</v>
      </c>
      <c r="D9" s="126">
        <v>1348382</v>
      </c>
      <c r="E9" s="126">
        <v>7455204</v>
      </c>
      <c r="F9" s="126">
        <v>1357706</v>
      </c>
      <c r="G9" s="126">
        <v>1357706</v>
      </c>
      <c r="H9" s="126">
        <v>6799191</v>
      </c>
      <c r="I9" s="125" t="s">
        <v>654</v>
      </c>
    </row>
    <row r="10" spans="1:9" ht="24.75" customHeight="1" x14ac:dyDescent="0.25">
      <c r="A10" s="124">
        <v>2</v>
      </c>
      <c r="B10" s="125" t="s">
        <v>157</v>
      </c>
      <c r="C10" s="59">
        <v>20532</v>
      </c>
      <c r="D10" s="59">
        <v>20532</v>
      </c>
      <c r="E10" s="59">
        <v>20532</v>
      </c>
      <c r="F10" s="59">
        <v>14722</v>
      </c>
      <c r="G10" s="59">
        <v>8005</v>
      </c>
      <c r="H10" s="59">
        <v>55</v>
      </c>
      <c r="I10" s="125" t="s">
        <v>677</v>
      </c>
    </row>
    <row r="11" spans="1:9" ht="24.75" customHeight="1" x14ac:dyDescent="0.25">
      <c r="A11" s="124">
        <v>3</v>
      </c>
      <c r="B11" s="125" t="s">
        <v>50</v>
      </c>
      <c r="C11" s="59">
        <v>278707</v>
      </c>
      <c r="D11" s="59">
        <v>278707</v>
      </c>
      <c r="E11" s="59">
        <v>1300901</v>
      </c>
      <c r="F11" s="59">
        <v>284778</v>
      </c>
      <c r="G11" s="59">
        <v>193767</v>
      </c>
      <c r="H11" s="59">
        <v>397135</v>
      </c>
      <c r="I11" s="125" t="s">
        <v>678</v>
      </c>
    </row>
    <row r="12" spans="1:9" ht="24.75" customHeight="1" x14ac:dyDescent="0.25">
      <c r="A12" s="124">
        <v>4</v>
      </c>
      <c r="B12" s="125" t="s">
        <v>47</v>
      </c>
      <c r="C12" s="59">
        <v>1308778</v>
      </c>
      <c r="D12" s="59">
        <v>1308778</v>
      </c>
      <c r="E12" s="53">
        <v>6469650</v>
      </c>
      <c r="F12" s="53">
        <v>1308778</v>
      </c>
      <c r="G12" s="53">
        <v>862521</v>
      </c>
      <c r="H12" s="53">
        <v>3689859</v>
      </c>
      <c r="I12" s="125" t="s">
        <v>673</v>
      </c>
    </row>
    <row r="13" spans="1:9" ht="24.75" customHeight="1" x14ac:dyDescent="0.25">
      <c r="A13" s="124">
        <v>5</v>
      </c>
      <c r="B13" s="125" t="s">
        <v>42</v>
      </c>
      <c r="C13" s="59">
        <v>703691</v>
      </c>
      <c r="D13" s="59">
        <v>703691</v>
      </c>
      <c r="E13" s="59">
        <v>3890709</v>
      </c>
      <c r="F13" s="59">
        <v>948918</v>
      </c>
      <c r="G13" s="59">
        <v>901843</v>
      </c>
      <c r="H13" s="59">
        <v>4718566</v>
      </c>
      <c r="I13" s="125" t="s">
        <v>660</v>
      </c>
    </row>
    <row r="14" spans="1:9" ht="24.75" customHeight="1" x14ac:dyDescent="0.25">
      <c r="A14" s="124">
        <v>6</v>
      </c>
      <c r="B14" s="125" t="s">
        <v>45</v>
      </c>
      <c r="C14" s="59">
        <v>25000</v>
      </c>
      <c r="D14" s="59">
        <v>25000</v>
      </c>
      <c r="E14" s="59">
        <v>25000</v>
      </c>
      <c r="F14" s="59">
        <v>12000</v>
      </c>
      <c r="G14" s="59">
        <v>12000</v>
      </c>
      <c r="H14" s="59">
        <v>12000</v>
      </c>
      <c r="I14" s="125" t="s">
        <v>661</v>
      </c>
    </row>
    <row r="15" spans="1:9" ht="24.75" customHeight="1" x14ac:dyDescent="0.25">
      <c r="A15" s="124">
        <v>7</v>
      </c>
      <c r="B15" s="125" t="s">
        <v>142</v>
      </c>
      <c r="C15" s="59">
        <v>1589236</v>
      </c>
      <c r="D15" s="59">
        <v>1589236</v>
      </c>
      <c r="E15" s="59">
        <v>5108923</v>
      </c>
      <c r="F15" s="59">
        <v>1675730</v>
      </c>
      <c r="G15" s="59">
        <v>1394545</v>
      </c>
      <c r="H15" s="59">
        <v>4750060</v>
      </c>
      <c r="I15" s="125" t="s">
        <v>662</v>
      </c>
    </row>
    <row r="16" spans="1:9" ht="24.75" customHeight="1" x14ac:dyDescent="0.25">
      <c r="A16" s="124">
        <v>8</v>
      </c>
      <c r="B16" s="125" t="s">
        <v>147</v>
      </c>
      <c r="C16" s="59">
        <v>788670</v>
      </c>
      <c r="D16" s="59">
        <v>788670</v>
      </c>
      <c r="E16" s="59">
        <v>4227238</v>
      </c>
      <c r="F16" s="59">
        <v>1245100</v>
      </c>
      <c r="G16" s="59">
        <v>1162169</v>
      </c>
      <c r="H16" s="59">
        <v>1507837</v>
      </c>
      <c r="I16" s="125" t="s">
        <v>667</v>
      </c>
    </row>
    <row r="17" spans="1:9" ht="24.75" customHeight="1" x14ac:dyDescent="0.25">
      <c r="A17" s="124">
        <v>9</v>
      </c>
      <c r="B17" s="125" t="s">
        <v>151</v>
      </c>
      <c r="C17" s="59">
        <v>69635</v>
      </c>
      <c r="D17" s="59">
        <v>69635</v>
      </c>
      <c r="E17" s="59">
        <v>385011</v>
      </c>
      <c r="F17" s="59">
        <v>100000</v>
      </c>
      <c r="G17" s="59">
        <v>100000</v>
      </c>
      <c r="H17" s="59">
        <v>770413</v>
      </c>
      <c r="I17" s="125" t="s">
        <v>668</v>
      </c>
    </row>
    <row r="18" spans="1:9" ht="24.75" customHeight="1" x14ac:dyDescent="0.25">
      <c r="A18" s="124">
        <v>10</v>
      </c>
      <c r="B18" s="127" t="s">
        <v>43</v>
      </c>
      <c r="C18" s="59">
        <v>160687</v>
      </c>
      <c r="D18" s="59">
        <v>160687</v>
      </c>
      <c r="E18" s="59">
        <v>692062</v>
      </c>
      <c r="F18" s="59">
        <v>153964</v>
      </c>
      <c r="G18" s="59">
        <v>132530</v>
      </c>
      <c r="H18" s="59">
        <v>908873</v>
      </c>
      <c r="I18" s="127" t="s">
        <v>696</v>
      </c>
    </row>
    <row r="19" spans="1:9" ht="24.75" customHeight="1" x14ac:dyDescent="0.25">
      <c r="A19" s="124">
        <v>11</v>
      </c>
      <c r="B19" s="125" t="s">
        <v>46</v>
      </c>
      <c r="C19" s="59">
        <v>115302</v>
      </c>
      <c r="D19" s="59">
        <v>115302</v>
      </c>
      <c r="E19" s="59">
        <v>637507</v>
      </c>
      <c r="F19" s="59">
        <v>88790</v>
      </c>
      <c r="G19" s="59">
        <v>72640</v>
      </c>
      <c r="H19" s="59">
        <v>233428</v>
      </c>
      <c r="I19" s="125" t="s">
        <v>674</v>
      </c>
    </row>
    <row r="20" spans="1:9" ht="24.75" customHeight="1" x14ac:dyDescent="0.25">
      <c r="A20" s="124">
        <v>12</v>
      </c>
      <c r="B20" s="125" t="s">
        <v>174</v>
      </c>
      <c r="C20" s="59">
        <v>1665765</v>
      </c>
      <c r="D20" s="59">
        <v>1665765</v>
      </c>
      <c r="E20" s="59">
        <v>7832189</v>
      </c>
      <c r="F20" s="59">
        <v>1665766</v>
      </c>
      <c r="G20" s="59">
        <v>1618790</v>
      </c>
      <c r="H20" s="59">
        <v>6597597</v>
      </c>
      <c r="I20" s="125" t="s">
        <v>655</v>
      </c>
    </row>
    <row r="21" spans="1:9" ht="24.75" customHeight="1" x14ac:dyDescent="0.25">
      <c r="A21" s="124">
        <v>13</v>
      </c>
      <c r="B21" s="125" t="s">
        <v>48</v>
      </c>
      <c r="C21" s="59">
        <v>127585</v>
      </c>
      <c r="D21" s="59">
        <v>127585</v>
      </c>
      <c r="E21" s="59">
        <v>763435</v>
      </c>
      <c r="F21" s="59">
        <v>80095</v>
      </c>
      <c r="G21" s="59">
        <v>62638</v>
      </c>
      <c r="H21" s="59">
        <v>747213</v>
      </c>
      <c r="I21" s="125" t="s">
        <v>656</v>
      </c>
    </row>
    <row r="22" spans="1:9" ht="24.75" customHeight="1" x14ac:dyDescent="0.25">
      <c r="A22" s="124">
        <v>14</v>
      </c>
      <c r="B22" s="125" t="s">
        <v>143</v>
      </c>
      <c r="C22" s="59">
        <v>2313977</v>
      </c>
      <c r="D22" s="59">
        <v>2313977</v>
      </c>
      <c r="E22" s="59">
        <v>8872377</v>
      </c>
      <c r="F22" s="59">
        <v>2315844</v>
      </c>
      <c r="G22" s="59">
        <v>2219361</v>
      </c>
      <c r="H22" s="59">
        <v>7075713</v>
      </c>
      <c r="I22" s="125" t="s">
        <v>663</v>
      </c>
    </row>
    <row r="23" spans="1:9" ht="24.75" customHeight="1" x14ac:dyDescent="0.25">
      <c r="A23" s="124">
        <v>15</v>
      </c>
      <c r="B23" s="125" t="s">
        <v>144</v>
      </c>
      <c r="C23" s="59">
        <v>2347121</v>
      </c>
      <c r="D23" s="59">
        <v>2347121</v>
      </c>
      <c r="E23" s="59">
        <v>12977232</v>
      </c>
      <c r="F23" s="59">
        <v>2851525</v>
      </c>
      <c r="G23" s="59">
        <v>2851525</v>
      </c>
      <c r="H23" s="59">
        <v>10591688</v>
      </c>
      <c r="I23" s="125" t="s">
        <v>664</v>
      </c>
    </row>
    <row r="24" spans="1:9" ht="24.75" customHeight="1" x14ac:dyDescent="0.25">
      <c r="A24" s="124">
        <v>16</v>
      </c>
      <c r="B24" s="125" t="s">
        <v>155</v>
      </c>
      <c r="C24" s="59">
        <v>20713</v>
      </c>
      <c r="D24" s="59">
        <v>20713</v>
      </c>
      <c r="E24" s="59">
        <v>114522</v>
      </c>
      <c r="F24" s="59">
        <v>9195</v>
      </c>
      <c r="G24" s="59">
        <v>8694</v>
      </c>
      <c r="H24" s="59">
        <v>24196</v>
      </c>
      <c r="I24" s="125" t="s">
        <v>679</v>
      </c>
    </row>
    <row r="25" spans="1:9" ht="24.75" customHeight="1" x14ac:dyDescent="0.25">
      <c r="A25" s="124">
        <v>17</v>
      </c>
      <c r="B25" s="125" t="s">
        <v>52</v>
      </c>
      <c r="C25" s="59">
        <v>39372</v>
      </c>
      <c r="D25" s="59">
        <v>39372</v>
      </c>
      <c r="E25" s="59">
        <v>209561</v>
      </c>
      <c r="F25" s="59">
        <v>39372</v>
      </c>
      <c r="G25" s="59">
        <v>39042</v>
      </c>
      <c r="H25" s="59">
        <v>191128</v>
      </c>
      <c r="I25" s="125" t="s">
        <v>680</v>
      </c>
    </row>
    <row r="26" spans="1:9" ht="24.75" customHeight="1" x14ac:dyDescent="0.25">
      <c r="A26" s="124">
        <v>18</v>
      </c>
      <c r="B26" s="125" t="s">
        <v>159</v>
      </c>
      <c r="C26" s="59">
        <v>11986</v>
      </c>
      <c r="D26" s="59">
        <v>11986</v>
      </c>
      <c r="E26" s="59">
        <v>11986</v>
      </c>
      <c r="F26" s="59">
        <v>10866</v>
      </c>
      <c r="G26" s="59">
        <v>9720</v>
      </c>
      <c r="H26" s="59">
        <v>13681</v>
      </c>
      <c r="I26" s="125" t="s">
        <v>681</v>
      </c>
    </row>
    <row r="27" spans="1:9" ht="24.75" customHeight="1" x14ac:dyDescent="0.25">
      <c r="A27" s="124">
        <v>19</v>
      </c>
      <c r="B27" s="125" t="s">
        <v>156</v>
      </c>
      <c r="C27" s="59">
        <v>33423</v>
      </c>
      <c r="D27" s="59">
        <v>33423</v>
      </c>
      <c r="E27" s="59">
        <v>184797</v>
      </c>
      <c r="F27" s="59">
        <v>41123</v>
      </c>
      <c r="G27" s="59">
        <v>39223</v>
      </c>
      <c r="H27" s="59">
        <v>38000</v>
      </c>
      <c r="I27" s="125" t="s">
        <v>682</v>
      </c>
    </row>
    <row r="28" spans="1:9" ht="24.75" customHeight="1" x14ac:dyDescent="0.25">
      <c r="A28" s="124">
        <v>20</v>
      </c>
      <c r="B28" s="125" t="s">
        <v>44</v>
      </c>
      <c r="C28" s="59">
        <v>668635</v>
      </c>
      <c r="D28" s="59">
        <v>668635</v>
      </c>
      <c r="E28" s="59">
        <v>2374233</v>
      </c>
      <c r="F28" s="59">
        <v>540412</v>
      </c>
      <c r="G28" s="59">
        <v>483891</v>
      </c>
      <c r="H28" s="59">
        <v>1207490</v>
      </c>
      <c r="I28" s="125" t="s">
        <v>675</v>
      </c>
    </row>
    <row r="29" spans="1:9" ht="24.75" customHeight="1" x14ac:dyDescent="0.25">
      <c r="A29" s="124">
        <v>21</v>
      </c>
      <c r="B29" s="125" t="s">
        <v>148</v>
      </c>
      <c r="C29" s="59">
        <v>835526</v>
      </c>
      <c r="D29" s="59">
        <v>835526</v>
      </c>
      <c r="E29" s="59">
        <v>1251726</v>
      </c>
      <c r="F29" s="59">
        <v>835526</v>
      </c>
      <c r="G29" s="59">
        <v>662305</v>
      </c>
      <c r="H29" s="59">
        <v>641018</v>
      </c>
      <c r="I29" s="125" t="s">
        <v>670</v>
      </c>
    </row>
    <row r="30" spans="1:9" ht="24.75" customHeight="1" x14ac:dyDescent="0.25">
      <c r="A30" s="124">
        <v>22</v>
      </c>
      <c r="B30" s="125" t="s">
        <v>145</v>
      </c>
      <c r="C30" s="59">
        <v>2308013</v>
      </c>
      <c r="D30" s="59">
        <v>2308013</v>
      </c>
      <c r="E30" s="59">
        <v>6886000</v>
      </c>
      <c r="F30" s="59">
        <v>2782000</v>
      </c>
      <c r="G30" s="59">
        <v>2560000</v>
      </c>
      <c r="H30" s="59">
        <v>7410000</v>
      </c>
      <c r="I30" s="125" t="s">
        <v>665</v>
      </c>
    </row>
    <row r="31" spans="1:9" ht="24.75" customHeight="1" x14ac:dyDescent="0.25">
      <c r="A31" s="124">
        <v>23</v>
      </c>
      <c r="B31" s="125" t="s">
        <v>158</v>
      </c>
      <c r="C31" s="59">
        <v>13217</v>
      </c>
      <c r="D31" s="59">
        <v>13217</v>
      </c>
      <c r="E31" s="59">
        <v>46000</v>
      </c>
      <c r="F31" s="59">
        <v>6609</v>
      </c>
      <c r="G31" s="59">
        <v>3079</v>
      </c>
      <c r="H31" s="59">
        <v>0</v>
      </c>
      <c r="I31" s="125" t="s">
        <v>683</v>
      </c>
    </row>
    <row r="32" spans="1:9" ht="24.75" customHeight="1" x14ac:dyDescent="0.25">
      <c r="A32" s="124">
        <v>24</v>
      </c>
      <c r="B32" s="125" t="s">
        <v>140</v>
      </c>
      <c r="C32" s="59">
        <v>1274536</v>
      </c>
      <c r="D32" s="59">
        <v>1274536</v>
      </c>
      <c r="E32" s="59">
        <v>7000000</v>
      </c>
      <c r="F32" s="59">
        <v>1300037</v>
      </c>
      <c r="G32" s="59">
        <v>1270913</v>
      </c>
      <c r="H32" s="59">
        <v>6245846</v>
      </c>
      <c r="I32" s="125" t="s">
        <v>657</v>
      </c>
    </row>
    <row r="33" spans="1:9" ht="24.75" customHeight="1" x14ac:dyDescent="0.25">
      <c r="A33" s="124">
        <v>25</v>
      </c>
      <c r="B33" s="125" t="s">
        <v>234</v>
      </c>
      <c r="C33" s="59">
        <v>1034678</v>
      </c>
      <c r="D33" s="59">
        <v>1034678</v>
      </c>
      <c r="E33" s="59">
        <v>5720737</v>
      </c>
      <c r="F33" s="59">
        <v>960614</v>
      </c>
      <c r="G33" s="59">
        <v>906801</v>
      </c>
      <c r="H33" s="59">
        <v>2852196</v>
      </c>
      <c r="I33" s="125" t="s">
        <v>697</v>
      </c>
    </row>
    <row r="34" spans="1:9" ht="24.75" customHeight="1" x14ac:dyDescent="0.25">
      <c r="A34" s="124">
        <v>26</v>
      </c>
      <c r="B34" s="125" t="s">
        <v>51</v>
      </c>
      <c r="C34" s="59">
        <v>32736</v>
      </c>
      <c r="D34" s="59">
        <v>32736</v>
      </c>
      <c r="E34" s="59">
        <v>117723</v>
      </c>
      <c r="F34" s="59">
        <v>32736</v>
      </c>
      <c r="G34" s="59">
        <v>32736</v>
      </c>
      <c r="H34" s="59">
        <v>117723</v>
      </c>
      <c r="I34" s="125" t="s">
        <v>684</v>
      </c>
    </row>
    <row r="35" spans="1:9" ht="24.75" customHeight="1" x14ac:dyDescent="0.25">
      <c r="A35" s="124">
        <v>27</v>
      </c>
      <c r="B35" s="125" t="s">
        <v>150</v>
      </c>
      <c r="C35" s="59">
        <v>4770399</v>
      </c>
      <c r="D35" s="59">
        <v>4770399</v>
      </c>
      <c r="E35" s="59">
        <v>16991346</v>
      </c>
      <c r="F35" s="59">
        <v>4867442</v>
      </c>
      <c r="G35" s="59">
        <v>4560957</v>
      </c>
      <c r="H35" s="59">
        <v>17394027</v>
      </c>
      <c r="I35" s="125" t="s">
        <v>671</v>
      </c>
    </row>
    <row r="36" spans="1:9" ht="24.75" customHeight="1" x14ac:dyDescent="0.25">
      <c r="A36" s="124">
        <v>28</v>
      </c>
      <c r="B36" s="125" t="s">
        <v>149</v>
      </c>
      <c r="C36" s="59">
        <v>135738</v>
      </c>
      <c r="D36" s="59">
        <v>135738</v>
      </c>
      <c r="E36" s="59">
        <v>750494</v>
      </c>
      <c r="F36" s="59">
        <v>137019</v>
      </c>
      <c r="G36" s="59">
        <v>137019</v>
      </c>
      <c r="H36" s="59">
        <v>854336</v>
      </c>
      <c r="I36" s="125" t="s">
        <v>672</v>
      </c>
    </row>
    <row r="37" spans="1:9" ht="24.75" customHeight="1" x14ac:dyDescent="0.25">
      <c r="A37" s="124">
        <v>29</v>
      </c>
      <c r="B37" s="125" t="s">
        <v>49</v>
      </c>
      <c r="C37" s="59">
        <v>1300349</v>
      </c>
      <c r="D37" s="59">
        <v>1300349</v>
      </c>
      <c r="E37" s="59">
        <v>5040510</v>
      </c>
      <c r="F37" s="59">
        <v>1082000</v>
      </c>
      <c r="G37" s="59">
        <v>793000</v>
      </c>
      <c r="H37" s="59">
        <v>2893000</v>
      </c>
      <c r="I37" s="125" t="s">
        <v>676</v>
      </c>
    </row>
    <row r="38" spans="1:9" ht="37.5" customHeight="1" x14ac:dyDescent="0.25">
      <c r="A38" s="124">
        <v>30</v>
      </c>
      <c r="B38" s="128" t="s">
        <v>788</v>
      </c>
      <c r="C38" s="59">
        <v>1405</v>
      </c>
      <c r="D38" s="59">
        <v>1405</v>
      </c>
      <c r="E38" s="59">
        <v>10000</v>
      </c>
      <c r="F38" s="59">
        <v>1406</v>
      </c>
      <c r="G38" s="59">
        <v>1406</v>
      </c>
      <c r="H38" s="59">
        <v>5900</v>
      </c>
      <c r="I38" s="128" t="s">
        <v>759</v>
      </c>
    </row>
    <row r="39" spans="1:9" ht="35.25" customHeight="1" x14ac:dyDescent="0.25">
      <c r="A39" s="124">
        <v>31</v>
      </c>
      <c r="B39" s="128" t="s">
        <v>295</v>
      </c>
      <c r="C39" s="129">
        <v>2222</v>
      </c>
      <c r="D39" s="129">
        <v>2222</v>
      </c>
      <c r="E39" s="129">
        <v>2222</v>
      </c>
      <c r="F39" s="129">
        <v>2816</v>
      </c>
      <c r="G39" s="129">
        <v>0</v>
      </c>
      <c r="H39" s="129">
        <v>0</v>
      </c>
      <c r="I39" s="130" t="s">
        <v>698</v>
      </c>
    </row>
    <row r="40" spans="1:9" ht="24.75" customHeight="1" x14ac:dyDescent="0.25">
      <c r="A40" s="124">
        <v>32</v>
      </c>
      <c r="B40" s="125" t="s">
        <v>176</v>
      </c>
      <c r="C40" s="59">
        <v>3530</v>
      </c>
      <c r="D40" s="59">
        <v>3530</v>
      </c>
      <c r="E40" s="59">
        <v>19594</v>
      </c>
      <c r="F40" s="129">
        <v>4525</v>
      </c>
      <c r="G40" s="129">
        <v>4301</v>
      </c>
      <c r="H40" s="129">
        <v>2200</v>
      </c>
      <c r="I40" s="125" t="s">
        <v>658</v>
      </c>
    </row>
    <row r="41" spans="1:9" s="119" customFormat="1" ht="24.75" customHeight="1" x14ac:dyDescent="0.25">
      <c r="A41" s="360" t="s">
        <v>0</v>
      </c>
      <c r="B41" s="361"/>
      <c r="C41" s="51">
        <f t="shared" ref="C41:H41" si="0">SUM(C9:C40)</f>
        <v>25349546</v>
      </c>
      <c r="D41" s="51">
        <f t="shared" si="0"/>
        <v>25349546</v>
      </c>
      <c r="E41" s="131">
        <f t="shared" si="0"/>
        <v>107389421</v>
      </c>
      <c r="F41" s="132">
        <f t="shared" si="0"/>
        <v>26757414</v>
      </c>
      <c r="G41" s="132">
        <f t="shared" si="0"/>
        <v>24463127</v>
      </c>
      <c r="H41" s="132">
        <f t="shared" si="0"/>
        <v>88690369</v>
      </c>
      <c r="I41" s="133" t="s">
        <v>659</v>
      </c>
    </row>
    <row r="42" spans="1:9" ht="24.75" customHeight="1" x14ac:dyDescent="0.25">
      <c r="A42" s="359" t="s">
        <v>731</v>
      </c>
      <c r="B42" s="359"/>
      <c r="C42" s="359"/>
      <c r="D42" s="359"/>
      <c r="E42" s="359"/>
      <c r="F42" s="359"/>
      <c r="G42" s="359"/>
      <c r="H42" s="359"/>
      <c r="I42" s="134" t="s">
        <v>311</v>
      </c>
    </row>
  </sheetData>
  <sortState ref="B9:J40">
    <sortCondition ref="B9:B40"/>
  </sortState>
  <mergeCells count="22">
    <mergeCell ref="A1:I1"/>
    <mergeCell ref="A2:I2"/>
    <mergeCell ref="I4:I8"/>
    <mergeCell ref="F7:F8"/>
    <mergeCell ref="G7:G8"/>
    <mergeCell ref="H7:H8"/>
    <mergeCell ref="G3:I3"/>
    <mergeCell ref="A42:H42"/>
    <mergeCell ref="A41:B41"/>
    <mergeCell ref="C4:E4"/>
    <mergeCell ref="C5:C6"/>
    <mergeCell ref="D5:D6"/>
    <mergeCell ref="E5:E6"/>
    <mergeCell ref="B4:B8"/>
    <mergeCell ref="A4:A8"/>
    <mergeCell ref="C7:C8"/>
    <mergeCell ref="D7:D8"/>
    <mergeCell ref="E7:E8"/>
    <mergeCell ref="F4:H4"/>
    <mergeCell ref="F5:F6"/>
    <mergeCell ref="G5:G6"/>
    <mergeCell ref="H5:H6"/>
  </mergeCells>
  <hyperlinks>
    <hyperlink ref="A42" r:id="rId1" display="http://soilhealth.dac.gov.in/, Ministry of Agriculture and Farmers Welfare"/>
  </hyperlinks>
  <pageMargins left="0.7" right="0.7" top="0.75" bottom="0.75" header="0.3" footer="0.3"/>
  <pageSetup paperSize="9" scale="68" orientation="portrait"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1"/>
  <sheetViews>
    <sheetView view="pageBreakPreview" topLeftCell="A19" zoomScale="85" zoomScaleSheetLayoutView="85" workbookViewId="0">
      <selection activeCell="K31" sqref="K31"/>
    </sheetView>
  </sheetViews>
  <sheetFormatPr defaultColWidth="8.85546875" defaultRowHeight="15" x14ac:dyDescent="0.25"/>
  <cols>
    <col min="1" max="1" width="8.85546875" style="68"/>
    <col min="2" max="2" width="19.5703125" style="68" customWidth="1"/>
    <col min="3" max="4" width="15.5703125" style="68" customWidth="1"/>
    <col min="5" max="5" width="18.5703125" style="73" customWidth="1"/>
    <col min="6" max="6" width="22" style="68" customWidth="1"/>
    <col min="7" max="16384" width="8.85546875" style="68"/>
  </cols>
  <sheetData>
    <row r="1" spans="1:6" ht="20.25" customHeight="1" x14ac:dyDescent="0.25">
      <c r="A1" s="380" t="s">
        <v>291</v>
      </c>
      <c r="B1" s="380"/>
      <c r="C1" s="380"/>
      <c r="D1" s="380"/>
      <c r="E1" s="380"/>
      <c r="F1" s="380"/>
    </row>
    <row r="2" spans="1:6" ht="17.25" customHeight="1" x14ac:dyDescent="0.25">
      <c r="A2" s="380" t="s">
        <v>443</v>
      </c>
      <c r="B2" s="380"/>
      <c r="C2" s="380"/>
      <c r="D2" s="380"/>
      <c r="E2" s="380"/>
      <c r="F2" s="380"/>
    </row>
    <row r="3" spans="1:6" ht="15" customHeight="1" x14ac:dyDescent="0.25">
      <c r="A3" s="112"/>
      <c r="B3" s="112"/>
      <c r="C3" s="112"/>
      <c r="D3" s="381" t="s">
        <v>444</v>
      </c>
      <c r="E3" s="381"/>
      <c r="F3" s="381"/>
    </row>
    <row r="4" spans="1:6" s="113" customFormat="1" ht="36" customHeight="1" x14ac:dyDescent="0.25">
      <c r="A4" s="384" t="s">
        <v>445</v>
      </c>
      <c r="B4" s="384" t="s">
        <v>172</v>
      </c>
      <c r="C4" s="384" t="s">
        <v>733</v>
      </c>
      <c r="D4" s="384"/>
      <c r="E4" s="329" t="s">
        <v>750</v>
      </c>
      <c r="F4" s="382" t="s">
        <v>701</v>
      </c>
    </row>
    <row r="5" spans="1:6" s="113" customFormat="1" ht="48" customHeight="1" x14ac:dyDescent="0.25">
      <c r="A5" s="384"/>
      <c r="B5" s="384"/>
      <c r="C5" s="114" t="s">
        <v>748</v>
      </c>
      <c r="D5" s="114" t="s">
        <v>749</v>
      </c>
      <c r="E5" s="329"/>
      <c r="F5" s="383"/>
    </row>
    <row r="6" spans="1:6" s="47" customFormat="1" ht="19.5" customHeight="1" x14ac:dyDescent="0.25">
      <c r="A6" s="115">
        <v>1</v>
      </c>
      <c r="B6" s="40" t="s">
        <v>139</v>
      </c>
      <c r="C6" s="116">
        <v>27</v>
      </c>
      <c r="D6" s="116" t="s">
        <v>173</v>
      </c>
      <c r="E6" s="103">
        <v>40</v>
      </c>
      <c r="F6" s="40" t="s">
        <v>654</v>
      </c>
    </row>
    <row r="7" spans="1:6" s="47" customFormat="1" ht="19.5" customHeight="1" x14ac:dyDescent="0.25">
      <c r="A7" s="115">
        <v>2</v>
      </c>
      <c r="B7" s="40" t="s">
        <v>157</v>
      </c>
      <c r="C7" s="116">
        <v>6</v>
      </c>
      <c r="D7" s="116">
        <v>1</v>
      </c>
      <c r="E7" s="117" t="s">
        <v>173</v>
      </c>
      <c r="F7" s="40" t="s">
        <v>677</v>
      </c>
    </row>
    <row r="8" spans="1:6" s="47" customFormat="1" ht="19.5" customHeight="1" x14ac:dyDescent="0.25">
      <c r="A8" s="115">
        <v>3</v>
      </c>
      <c r="B8" s="40" t="s">
        <v>50</v>
      </c>
      <c r="C8" s="116">
        <v>22</v>
      </c>
      <c r="D8" s="116">
        <v>1</v>
      </c>
      <c r="E8" s="117" t="s">
        <v>173</v>
      </c>
      <c r="F8" s="40" t="s">
        <v>678</v>
      </c>
    </row>
    <row r="9" spans="1:6" s="47" customFormat="1" ht="19.5" customHeight="1" x14ac:dyDescent="0.25">
      <c r="A9" s="115">
        <v>4</v>
      </c>
      <c r="B9" s="40" t="s">
        <v>47</v>
      </c>
      <c r="C9" s="116">
        <v>11</v>
      </c>
      <c r="D9" s="116" t="s">
        <v>173</v>
      </c>
      <c r="E9" s="103">
        <v>6</v>
      </c>
      <c r="F9" s="40" t="s">
        <v>673</v>
      </c>
    </row>
    <row r="10" spans="1:6" s="47" customFormat="1" ht="19.5" customHeight="1" x14ac:dyDescent="0.25">
      <c r="A10" s="115">
        <v>5</v>
      </c>
      <c r="B10" s="40" t="s">
        <v>42</v>
      </c>
      <c r="C10" s="116">
        <v>15</v>
      </c>
      <c r="D10" s="116">
        <v>2</v>
      </c>
      <c r="E10" s="103">
        <v>8</v>
      </c>
      <c r="F10" s="40" t="s">
        <v>660</v>
      </c>
    </row>
    <row r="11" spans="1:6" s="47" customFormat="1" ht="19.5" customHeight="1" x14ac:dyDescent="0.25">
      <c r="A11" s="115">
        <v>6</v>
      </c>
      <c r="B11" s="40" t="s">
        <v>152</v>
      </c>
      <c r="C11" s="116">
        <v>8</v>
      </c>
      <c r="D11" s="116">
        <v>1</v>
      </c>
      <c r="E11" s="103" t="s">
        <v>173</v>
      </c>
      <c r="F11" s="40" t="s">
        <v>666</v>
      </c>
    </row>
    <row r="12" spans="1:6" s="47" customFormat="1" ht="19.5" customHeight="1" x14ac:dyDescent="0.25">
      <c r="A12" s="115">
        <v>7</v>
      </c>
      <c r="B12" s="40" t="s">
        <v>45</v>
      </c>
      <c r="C12" s="116">
        <v>2</v>
      </c>
      <c r="D12" s="116" t="s">
        <v>173</v>
      </c>
      <c r="E12" s="103">
        <v>1</v>
      </c>
      <c r="F12" s="40" t="s">
        <v>661</v>
      </c>
    </row>
    <row r="13" spans="1:6" s="47" customFormat="1" ht="19.5" customHeight="1" x14ac:dyDescent="0.25">
      <c r="A13" s="115">
        <v>8</v>
      </c>
      <c r="B13" s="40" t="s">
        <v>142</v>
      </c>
      <c r="C13" s="116">
        <v>14</v>
      </c>
      <c r="D13" s="116">
        <v>1</v>
      </c>
      <c r="E13" s="103">
        <v>27</v>
      </c>
      <c r="F13" s="40" t="s">
        <v>662</v>
      </c>
    </row>
    <row r="14" spans="1:6" s="47" customFormat="1" ht="19.5" customHeight="1" x14ac:dyDescent="0.25">
      <c r="A14" s="115">
        <v>9</v>
      </c>
      <c r="B14" s="40" t="s">
        <v>147</v>
      </c>
      <c r="C14" s="116">
        <v>21</v>
      </c>
      <c r="D14" s="116">
        <v>1</v>
      </c>
      <c r="E14" s="103">
        <v>14</v>
      </c>
      <c r="F14" s="40" t="s">
        <v>667</v>
      </c>
    </row>
    <row r="15" spans="1:6" s="47" customFormat="1" ht="19.5" customHeight="1" x14ac:dyDescent="0.25">
      <c r="A15" s="115">
        <v>10</v>
      </c>
      <c r="B15" s="40" t="s">
        <v>151</v>
      </c>
      <c r="C15" s="116">
        <v>9</v>
      </c>
      <c r="D15" s="116">
        <v>2</v>
      </c>
      <c r="E15" s="103">
        <v>2</v>
      </c>
      <c r="F15" s="40" t="s">
        <v>668</v>
      </c>
    </row>
    <row r="16" spans="1:6" s="47" customFormat="1" ht="19.5" customHeight="1" x14ac:dyDescent="0.25">
      <c r="A16" s="115">
        <v>11</v>
      </c>
      <c r="B16" s="40" t="s">
        <v>43</v>
      </c>
      <c r="C16" s="116">
        <v>15</v>
      </c>
      <c r="D16" s="116">
        <v>2</v>
      </c>
      <c r="E16" s="103">
        <v>3</v>
      </c>
      <c r="F16" s="40" t="s">
        <v>696</v>
      </c>
    </row>
    <row r="17" spans="1:6" s="47" customFormat="1" ht="19.5" customHeight="1" x14ac:dyDescent="0.25">
      <c r="A17" s="115">
        <v>12</v>
      </c>
      <c r="B17" s="40" t="s">
        <v>46</v>
      </c>
      <c r="C17" s="116">
        <v>7</v>
      </c>
      <c r="D17" s="116">
        <v>1</v>
      </c>
      <c r="E17" s="103" t="s">
        <v>173</v>
      </c>
      <c r="F17" s="40" t="s">
        <v>674</v>
      </c>
    </row>
    <row r="18" spans="1:6" s="47" customFormat="1" ht="19.5" customHeight="1" x14ac:dyDescent="0.25">
      <c r="A18" s="115">
        <v>13</v>
      </c>
      <c r="B18" s="40" t="s">
        <v>174</v>
      </c>
      <c r="C18" s="40">
        <v>34</v>
      </c>
      <c r="D18" s="116">
        <v>1</v>
      </c>
      <c r="E18" s="103">
        <v>89</v>
      </c>
      <c r="F18" s="40" t="s">
        <v>655</v>
      </c>
    </row>
    <row r="19" spans="1:6" s="47" customFormat="1" ht="19.5" customHeight="1" x14ac:dyDescent="0.25">
      <c r="A19" s="115">
        <v>14</v>
      </c>
      <c r="B19" s="40" t="s">
        <v>48</v>
      </c>
      <c r="C19" s="116">
        <v>16</v>
      </c>
      <c r="D19" s="116">
        <v>1</v>
      </c>
      <c r="E19" s="103" t="s">
        <v>173</v>
      </c>
      <c r="F19" s="40" t="s">
        <v>656</v>
      </c>
    </row>
    <row r="20" spans="1:6" s="47" customFormat="1" ht="19.5" customHeight="1" x14ac:dyDescent="0.25">
      <c r="A20" s="115">
        <v>15</v>
      </c>
      <c r="B20" s="40" t="s">
        <v>143</v>
      </c>
      <c r="C20" s="116">
        <v>27</v>
      </c>
      <c r="D20" s="116" t="s">
        <v>173</v>
      </c>
      <c r="E20" s="103">
        <v>31</v>
      </c>
      <c r="F20" s="40" t="s">
        <v>663</v>
      </c>
    </row>
    <row r="21" spans="1:6" s="47" customFormat="1" ht="19.5" customHeight="1" x14ac:dyDescent="0.25">
      <c r="A21" s="115">
        <v>16</v>
      </c>
      <c r="B21" s="40" t="s">
        <v>144</v>
      </c>
      <c r="C21" s="116">
        <v>52</v>
      </c>
      <c r="D21" s="116">
        <v>1</v>
      </c>
      <c r="E21" s="103">
        <v>66</v>
      </c>
      <c r="F21" s="40" t="s">
        <v>664</v>
      </c>
    </row>
    <row r="22" spans="1:6" s="47" customFormat="1" ht="19.5" customHeight="1" x14ac:dyDescent="0.25">
      <c r="A22" s="115">
        <v>17</v>
      </c>
      <c r="B22" s="40" t="s">
        <v>155</v>
      </c>
      <c r="C22" s="116">
        <v>10</v>
      </c>
      <c r="D22" s="116" t="s">
        <v>173</v>
      </c>
      <c r="E22" s="103" t="s">
        <v>173</v>
      </c>
      <c r="F22" s="40" t="s">
        <v>679</v>
      </c>
    </row>
    <row r="23" spans="1:6" s="47" customFormat="1" ht="19.5" customHeight="1" x14ac:dyDescent="0.25">
      <c r="A23" s="115">
        <v>18</v>
      </c>
      <c r="B23" s="40" t="s">
        <v>52</v>
      </c>
      <c r="C23" s="116">
        <v>7</v>
      </c>
      <c r="D23" s="116">
        <v>1</v>
      </c>
      <c r="E23" s="103"/>
      <c r="F23" s="40" t="s">
        <v>680</v>
      </c>
    </row>
    <row r="24" spans="1:6" s="47" customFormat="1" ht="19.5" customHeight="1" x14ac:dyDescent="0.25">
      <c r="A24" s="115">
        <v>19</v>
      </c>
      <c r="B24" s="40" t="s">
        <v>159</v>
      </c>
      <c r="C24" s="116">
        <v>7</v>
      </c>
      <c r="D24" s="116">
        <v>1</v>
      </c>
      <c r="E24" s="103"/>
      <c r="F24" s="40" t="s">
        <v>681</v>
      </c>
    </row>
    <row r="25" spans="1:6" s="47" customFormat="1" ht="19.5" customHeight="1" x14ac:dyDescent="0.25">
      <c r="A25" s="115">
        <v>20</v>
      </c>
      <c r="B25" s="40" t="s">
        <v>156</v>
      </c>
      <c r="C25" s="116">
        <v>6</v>
      </c>
      <c r="D25" s="116">
        <v>1</v>
      </c>
      <c r="E25" s="103"/>
      <c r="F25" s="40" t="s">
        <v>682</v>
      </c>
    </row>
    <row r="26" spans="1:6" s="47" customFormat="1" ht="19.5" customHeight="1" x14ac:dyDescent="0.25">
      <c r="A26" s="115">
        <v>21</v>
      </c>
      <c r="B26" s="40" t="s">
        <v>44</v>
      </c>
      <c r="C26" s="116">
        <v>11</v>
      </c>
      <c r="D26" s="116">
        <v>1</v>
      </c>
      <c r="E26" s="103">
        <v>13</v>
      </c>
      <c r="F26" s="40" t="s">
        <v>675</v>
      </c>
    </row>
    <row r="27" spans="1:6" s="47" customFormat="1" ht="19.5" customHeight="1" x14ac:dyDescent="0.25">
      <c r="A27" s="115">
        <v>22</v>
      </c>
      <c r="B27" s="40" t="s">
        <v>148</v>
      </c>
      <c r="C27" s="116">
        <v>20</v>
      </c>
      <c r="D27" s="116">
        <v>1</v>
      </c>
      <c r="E27" s="103">
        <v>15</v>
      </c>
      <c r="F27" s="40" t="s">
        <v>670</v>
      </c>
    </row>
    <row r="28" spans="1:6" s="47" customFormat="1" ht="19.5" customHeight="1" x14ac:dyDescent="0.25">
      <c r="A28" s="115">
        <v>23</v>
      </c>
      <c r="B28" s="40" t="s">
        <v>145</v>
      </c>
      <c r="C28" s="116">
        <v>12</v>
      </c>
      <c r="D28" s="116" t="s">
        <v>173</v>
      </c>
      <c r="E28" s="103">
        <v>10</v>
      </c>
      <c r="F28" s="40" t="s">
        <v>665</v>
      </c>
    </row>
    <row r="29" spans="1:6" s="47" customFormat="1" ht="19.5" customHeight="1" x14ac:dyDescent="0.25">
      <c r="A29" s="115">
        <v>24</v>
      </c>
      <c r="B29" s="40" t="s">
        <v>158</v>
      </c>
      <c r="C29" s="116">
        <v>7</v>
      </c>
      <c r="D29" s="116">
        <v>1</v>
      </c>
      <c r="E29" s="103"/>
      <c r="F29" s="40" t="s">
        <v>683</v>
      </c>
    </row>
    <row r="30" spans="1:6" s="47" customFormat="1" ht="19.5" customHeight="1" x14ac:dyDescent="0.25">
      <c r="A30" s="115">
        <v>25</v>
      </c>
      <c r="B30" s="40" t="s">
        <v>140</v>
      </c>
      <c r="C30" s="116">
        <v>21</v>
      </c>
      <c r="D30" s="116">
        <v>1</v>
      </c>
      <c r="E30" s="103">
        <v>124</v>
      </c>
      <c r="F30" s="40" t="s">
        <v>657</v>
      </c>
    </row>
    <row r="31" spans="1:6" s="47" customFormat="1" ht="19.5" customHeight="1" x14ac:dyDescent="0.25">
      <c r="A31" s="115">
        <v>26</v>
      </c>
      <c r="B31" s="40" t="s">
        <v>51</v>
      </c>
      <c r="C31" s="116">
        <v>9</v>
      </c>
      <c r="D31" s="116">
        <v>1</v>
      </c>
      <c r="E31" s="103">
        <v>8</v>
      </c>
      <c r="F31" s="40" t="s">
        <v>684</v>
      </c>
    </row>
    <row r="32" spans="1:6" s="47" customFormat="1" ht="19.5" customHeight="1" x14ac:dyDescent="0.25">
      <c r="A32" s="115">
        <v>27</v>
      </c>
      <c r="B32" s="40" t="s">
        <v>150</v>
      </c>
      <c r="C32" s="116">
        <v>56</v>
      </c>
      <c r="D32" s="116">
        <v>1</v>
      </c>
      <c r="E32" s="103">
        <v>64</v>
      </c>
      <c r="F32" s="40" t="s">
        <v>671</v>
      </c>
    </row>
    <row r="33" spans="1:6" s="47" customFormat="1" ht="19.5" customHeight="1" x14ac:dyDescent="0.25">
      <c r="A33" s="115">
        <v>28</v>
      </c>
      <c r="B33" s="40" t="s">
        <v>149</v>
      </c>
      <c r="C33" s="116">
        <v>11</v>
      </c>
      <c r="D33" s="116">
        <v>1</v>
      </c>
      <c r="E33" s="103"/>
      <c r="F33" s="40" t="s">
        <v>672</v>
      </c>
    </row>
    <row r="34" spans="1:6" s="47" customFormat="1" ht="19.5" customHeight="1" x14ac:dyDescent="0.25">
      <c r="A34" s="115">
        <v>29</v>
      </c>
      <c r="B34" s="40" t="s">
        <v>49</v>
      </c>
      <c r="C34" s="116">
        <v>11</v>
      </c>
      <c r="D34" s="116">
        <v>1</v>
      </c>
      <c r="E34" s="103">
        <v>24</v>
      </c>
      <c r="F34" s="40" t="s">
        <v>676</v>
      </c>
    </row>
    <row r="35" spans="1:6" s="47" customFormat="1" ht="30" customHeight="1" x14ac:dyDescent="0.25">
      <c r="A35" s="115">
        <v>30</v>
      </c>
      <c r="B35" s="40" t="s">
        <v>788</v>
      </c>
      <c r="C35" s="116">
        <v>5</v>
      </c>
      <c r="D35" s="116">
        <v>1</v>
      </c>
      <c r="E35" s="103"/>
      <c r="F35" s="40" t="s">
        <v>699</v>
      </c>
    </row>
    <row r="36" spans="1:6" s="47" customFormat="1" ht="19.5" customHeight="1" x14ac:dyDescent="0.25">
      <c r="A36" s="115">
        <v>31</v>
      </c>
      <c r="B36" s="40" t="s">
        <v>175</v>
      </c>
      <c r="C36" s="116">
        <v>3</v>
      </c>
      <c r="D36" s="116">
        <v>1</v>
      </c>
      <c r="E36" s="103">
        <v>4</v>
      </c>
      <c r="F36" s="40" t="s">
        <v>700</v>
      </c>
    </row>
    <row r="37" spans="1:6" s="47" customFormat="1" ht="19.5" customHeight="1" x14ac:dyDescent="0.25">
      <c r="A37" s="115">
        <v>32</v>
      </c>
      <c r="B37" s="40" t="s">
        <v>176</v>
      </c>
      <c r="C37" s="116">
        <v>2</v>
      </c>
      <c r="D37" s="116">
        <v>1</v>
      </c>
      <c r="E37" s="103">
        <v>5</v>
      </c>
      <c r="F37" s="40" t="s">
        <v>658</v>
      </c>
    </row>
    <row r="38" spans="1:6" s="47" customFormat="1" ht="19.5" customHeight="1" x14ac:dyDescent="0.25">
      <c r="A38" s="41"/>
      <c r="B38" s="41" t="s">
        <v>0</v>
      </c>
      <c r="C38" s="118">
        <f>SUM(C6:C37)</f>
        <v>484</v>
      </c>
      <c r="D38" s="118">
        <f>SUM(D6:D37)</f>
        <v>29</v>
      </c>
      <c r="E38" s="118">
        <f>SUM(E6:E37)</f>
        <v>554</v>
      </c>
      <c r="F38" s="41" t="s">
        <v>659</v>
      </c>
    </row>
    <row r="39" spans="1:6" ht="15" customHeight="1" x14ac:dyDescent="0.25">
      <c r="A39" s="379" t="s">
        <v>177</v>
      </c>
      <c r="B39" s="379"/>
      <c r="C39" s="379"/>
      <c r="D39" s="379"/>
      <c r="E39" s="379"/>
    </row>
    <row r="40" spans="1:6" ht="15" customHeight="1" x14ac:dyDescent="0.25">
      <c r="A40" s="379" t="s">
        <v>383</v>
      </c>
      <c r="B40" s="379"/>
      <c r="C40" s="379"/>
      <c r="D40" s="379"/>
      <c r="E40" s="379"/>
      <c r="F40" s="68" t="s">
        <v>178</v>
      </c>
    </row>
    <row r="41" spans="1:6" ht="15" customHeight="1" x14ac:dyDescent="0.25"/>
  </sheetData>
  <mergeCells count="10">
    <mergeCell ref="A40:E40"/>
    <mergeCell ref="A2:F2"/>
    <mergeCell ref="A1:F1"/>
    <mergeCell ref="D3:F3"/>
    <mergeCell ref="F4:F5"/>
    <mergeCell ref="A39:E39"/>
    <mergeCell ref="A4:A5"/>
    <mergeCell ref="B4:B5"/>
    <mergeCell ref="C4:D4"/>
    <mergeCell ref="E4:E5"/>
  </mergeCells>
  <printOptions horizontalCentered="1"/>
  <pageMargins left="0.70866141732283472" right="0.70866141732283472" top="0.74803149606299213" bottom="0.74803149606299213" header="0.31496062992125984" footer="0.31496062992125984"/>
  <pageSetup paperSize="9" scale="8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3"/>
  <sheetViews>
    <sheetView view="pageBreakPreview" zoomScale="85" zoomScaleSheetLayoutView="85" workbookViewId="0">
      <selection activeCell="K31" sqref="K31"/>
    </sheetView>
  </sheetViews>
  <sheetFormatPr defaultColWidth="8.85546875" defaultRowHeight="15" x14ac:dyDescent="0.25"/>
  <cols>
    <col min="1" max="1" width="8.85546875" style="68"/>
    <col min="2" max="2" width="20.7109375" style="68" customWidth="1"/>
    <col min="3" max="3" width="14.5703125" style="68" customWidth="1"/>
    <col min="4" max="4" width="16.28515625" style="68" customWidth="1"/>
    <col min="5" max="5" width="14.140625" style="68" customWidth="1"/>
    <col min="6" max="6" width="16.42578125" style="68" customWidth="1"/>
    <col min="7" max="7" width="18.140625" style="68" customWidth="1"/>
    <col min="8" max="16384" width="8.85546875" style="68"/>
  </cols>
  <sheetData>
    <row r="1" spans="1:7" ht="21" customHeight="1" x14ac:dyDescent="0.25">
      <c r="A1" s="386" t="s">
        <v>298</v>
      </c>
      <c r="B1" s="386"/>
      <c r="C1" s="386"/>
      <c r="D1" s="386"/>
      <c r="E1" s="386"/>
      <c r="F1" s="386"/>
      <c r="G1" s="386"/>
    </row>
    <row r="2" spans="1:7" ht="21" customHeight="1" x14ac:dyDescent="0.25">
      <c r="A2" s="387" t="s">
        <v>446</v>
      </c>
      <c r="B2" s="387"/>
      <c r="C2" s="387"/>
      <c r="D2" s="387"/>
      <c r="E2" s="387"/>
      <c r="F2" s="387"/>
      <c r="G2" s="387"/>
    </row>
    <row r="3" spans="1:7" s="47" customFormat="1" ht="31.5" customHeight="1" x14ac:dyDescent="0.25">
      <c r="A3" s="382" t="s">
        <v>441</v>
      </c>
      <c r="B3" s="391" t="s">
        <v>172</v>
      </c>
      <c r="C3" s="393" t="s">
        <v>448</v>
      </c>
      <c r="D3" s="393" t="s">
        <v>450</v>
      </c>
      <c r="E3" s="395" t="s">
        <v>447</v>
      </c>
      <c r="F3" s="396"/>
      <c r="G3" s="382" t="s">
        <v>701</v>
      </c>
    </row>
    <row r="4" spans="1:7" s="47" customFormat="1" ht="110.25" customHeight="1" x14ac:dyDescent="0.25">
      <c r="A4" s="383"/>
      <c r="B4" s="392"/>
      <c r="C4" s="394"/>
      <c r="D4" s="394"/>
      <c r="E4" s="102" t="s">
        <v>449</v>
      </c>
      <c r="F4" s="102" t="s">
        <v>472</v>
      </c>
      <c r="G4" s="383"/>
    </row>
    <row r="5" spans="1:7" s="47" customFormat="1" ht="18" customHeight="1" x14ac:dyDescent="0.25">
      <c r="A5" s="26">
        <v>1</v>
      </c>
      <c r="B5" s="27" t="s">
        <v>139</v>
      </c>
      <c r="C5" s="27">
        <v>1065000</v>
      </c>
      <c r="D5" s="27">
        <v>549235</v>
      </c>
      <c r="E5" s="27">
        <v>6030</v>
      </c>
      <c r="F5" s="103">
        <v>2250</v>
      </c>
      <c r="G5" s="27" t="s">
        <v>511</v>
      </c>
    </row>
    <row r="6" spans="1:7" s="47" customFormat="1" ht="18" customHeight="1" x14ac:dyDescent="0.25">
      <c r="A6" s="26">
        <v>2</v>
      </c>
      <c r="B6" s="27" t="s">
        <v>157</v>
      </c>
      <c r="C6" s="27">
        <v>7500</v>
      </c>
      <c r="D6" s="27">
        <v>3555</v>
      </c>
      <c r="E6" s="27">
        <v>100</v>
      </c>
      <c r="F6" s="103">
        <v>0</v>
      </c>
      <c r="G6" s="27" t="s">
        <v>512</v>
      </c>
    </row>
    <row r="7" spans="1:7" s="47" customFormat="1" ht="18" customHeight="1" x14ac:dyDescent="0.25">
      <c r="A7" s="26">
        <v>3</v>
      </c>
      <c r="B7" s="27" t="s">
        <v>50</v>
      </c>
      <c r="C7" s="27">
        <v>307000</v>
      </c>
      <c r="D7" s="27">
        <v>130375</v>
      </c>
      <c r="E7" s="27">
        <v>9000</v>
      </c>
      <c r="F7" s="103">
        <v>4200</v>
      </c>
      <c r="G7" s="27" t="s">
        <v>513</v>
      </c>
    </row>
    <row r="8" spans="1:7" s="47" customFormat="1" ht="18" customHeight="1" x14ac:dyDescent="0.25">
      <c r="A8" s="26">
        <v>4</v>
      </c>
      <c r="B8" s="27" t="s">
        <v>47</v>
      </c>
      <c r="C8" s="27">
        <v>733000</v>
      </c>
      <c r="D8" s="27">
        <v>129844</v>
      </c>
      <c r="E8" s="27">
        <v>0</v>
      </c>
      <c r="F8" s="103" t="s">
        <v>258</v>
      </c>
      <c r="G8" s="27" t="s">
        <v>514</v>
      </c>
    </row>
    <row r="9" spans="1:7" s="47" customFormat="1" ht="18" customHeight="1" x14ac:dyDescent="0.25">
      <c r="A9" s="26">
        <v>5</v>
      </c>
      <c r="B9" s="27" t="s">
        <v>42</v>
      </c>
      <c r="C9" s="27">
        <v>400000</v>
      </c>
      <c r="D9" s="27">
        <v>54825</v>
      </c>
      <c r="E9" s="27">
        <v>2000</v>
      </c>
      <c r="F9" s="103">
        <v>565</v>
      </c>
      <c r="G9" s="27" t="s">
        <v>515</v>
      </c>
    </row>
    <row r="10" spans="1:7" s="47" customFormat="1" ht="18" customHeight="1" x14ac:dyDescent="0.25">
      <c r="A10" s="26">
        <v>6</v>
      </c>
      <c r="B10" s="27" t="s">
        <v>152</v>
      </c>
      <c r="C10" s="27">
        <v>12900</v>
      </c>
      <c r="D10" s="27">
        <v>681</v>
      </c>
      <c r="E10" s="27">
        <v>0</v>
      </c>
      <c r="F10" s="103" t="s">
        <v>258</v>
      </c>
      <c r="G10" s="27" t="s">
        <v>516</v>
      </c>
    </row>
    <row r="11" spans="1:7" s="47" customFormat="1" ht="18" customHeight="1" x14ac:dyDescent="0.25">
      <c r="A11" s="26">
        <v>7</v>
      </c>
      <c r="B11" s="27" t="s">
        <v>45</v>
      </c>
      <c r="C11" s="27">
        <v>8000</v>
      </c>
      <c r="D11" s="27">
        <v>4230</v>
      </c>
      <c r="E11" s="27">
        <v>0</v>
      </c>
      <c r="F11" s="103" t="s">
        <v>258</v>
      </c>
      <c r="G11" s="27" t="s">
        <v>517</v>
      </c>
    </row>
    <row r="12" spans="1:7" s="47" customFormat="1" ht="18" customHeight="1" x14ac:dyDescent="0.25">
      <c r="A12" s="26">
        <v>8</v>
      </c>
      <c r="B12" s="27" t="s">
        <v>280</v>
      </c>
      <c r="C12" s="27">
        <v>554000</v>
      </c>
      <c r="D12" s="27">
        <v>433317</v>
      </c>
      <c r="E12" s="27">
        <v>1600</v>
      </c>
      <c r="F12" s="103">
        <v>641</v>
      </c>
      <c r="G12" s="27" t="s">
        <v>702</v>
      </c>
    </row>
    <row r="13" spans="1:7" s="47" customFormat="1" ht="18" customHeight="1" x14ac:dyDescent="0.25">
      <c r="A13" s="26">
        <v>9</v>
      </c>
      <c r="B13" s="27" t="s">
        <v>147</v>
      </c>
      <c r="C13" s="27">
        <v>300000</v>
      </c>
      <c r="D13" s="27">
        <v>62085</v>
      </c>
      <c r="E13" s="27">
        <v>0</v>
      </c>
      <c r="F13" s="103" t="s">
        <v>258</v>
      </c>
      <c r="G13" s="27" t="s">
        <v>519</v>
      </c>
    </row>
    <row r="14" spans="1:7" s="47" customFormat="1" ht="18" customHeight="1" x14ac:dyDescent="0.25">
      <c r="A14" s="26">
        <v>10</v>
      </c>
      <c r="B14" s="27" t="s">
        <v>151</v>
      </c>
      <c r="C14" s="27">
        <v>125000</v>
      </c>
      <c r="D14" s="27">
        <v>47650</v>
      </c>
      <c r="E14" s="27">
        <v>100</v>
      </c>
      <c r="F14" s="103">
        <v>25</v>
      </c>
      <c r="G14" s="27" t="s">
        <v>520</v>
      </c>
    </row>
    <row r="15" spans="1:7" s="47" customFormat="1" ht="18" customHeight="1" x14ac:dyDescent="0.25">
      <c r="A15" s="26">
        <v>11</v>
      </c>
      <c r="B15" s="27" t="s">
        <v>43</v>
      </c>
      <c r="C15" s="27">
        <v>128000</v>
      </c>
      <c r="D15" s="27">
        <v>3163</v>
      </c>
      <c r="E15" s="27">
        <v>0</v>
      </c>
      <c r="F15" s="103" t="s">
        <v>258</v>
      </c>
      <c r="G15" s="27" t="s">
        <v>521</v>
      </c>
    </row>
    <row r="16" spans="1:7" s="47" customFormat="1" ht="18" customHeight="1" x14ac:dyDescent="0.25">
      <c r="A16" s="26">
        <v>12</v>
      </c>
      <c r="B16" s="27" t="s">
        <v>46</v>
      </c>
      <c r="C16" s="27">
        <v>100000</v>
      </c>
      <c r="D16" s="27">
        <v>7579</v>
      </c>
      <c r="E16" s="27">
        <v>350</v>
      </c>
      <c r="F16" s="103">
        <v>43</v>
      </c>
      <c r="G16" s="27" t="s">
        <v>522</v>
      </c>
    </row>
    <row r="17" spans="1:7" s="47" customFormat="1" ht="18" customHeight="1" x14ac:dyDescent="0.25">
      <c r="A17" s="26">
        <v>13</v>
      </c>
      <c r="B17" s="27" t="s">
        <v>174</v>
      </c>
      <c r="C17" s="27">
        <v>680000</v>
      </c>
      <c r="D17" s="27">
        <v>491764</v>
      </c>
      <c r="E17" s="27">
        <v>8000</v>
      </c>
      <c r="F17" s="103">
        <v>1987</v>
      </c>
      <c r="G17" s="27" t="s">
        <v>523</v>
      </c>
    </row>
    <row r="18" spans="1:7" s="47" customFormat="1" ht="18" customHeight="1" x14ac:dyDescent="0.25">
      <c r="A18" s="26">
        <v>14</v>
      </c>
      <c r="B18" s="27" t="s">
        <v>48</v>
      </c>
      <c r="C18" s="27">
        <v>150000</v>
      </c>
      <c r="D18" s="27">
        <v>149568</v>
      </c>
      <c r="E18" s="27">
        <v>2300</v>
      </c>
      <c r="F18" s="103">
        <v>962</v>
      </c>
      <c r="G18" s="27" t="s">
        <v>524</v>
      </c>
    </row>
    <row r="19" spans="1:7" s="47" customFormat="1" ht="18" customHeight="1" x14ac:dyDescent="0.25">
      <c r="A19" s="26">
        <v>15</v>
      </c>
      <c r="B19" s="27" t="s">
        <v>143</v>
      </c>
      <c r="C19" s="27">
        <v>1491000</v>
      </c>
      <c r="D19" s="27">
        <v>365689</v>
      </c>
      <c r="E19" s="27">
        <v>8500</v>
      </c>
      <c r="F19" s="103">
        <v>1910</v>
      </c>
      <c r="G19" s="27" t="s">
        <v>525</v>
      </c>
    </row>
    <row r="20" spans="1:7" s="47" customFormat="1" ht="18" customHeight="1" x14ac:dyDescent="0.25">
      <c r="A20" s="26">
        <v>16</v>
      </c>
      <c r="B20" s="27" t="s">
        <v>144</v>
      </c>
      <c r="C20" s="27">
        <v>897000</v>
      </c>
      <c r="D20" s="27">
        <v>899472</v>
      </c>
      <c r="E20" s="27">
        <v>9200</v>
      </c>
      <c r="F20" s="103">
        <v>3414</v>
      </c>
      <c r="G20" s="27" t="s">
        <v>526</v>
      </c>
    </row>
    <row r="21" spans="1:7" s="47" customFormat="1" ht="18" customHeight="1" x14ac:dyDescent="0.25">
      <c r="A21" s="26">
        <v>17</v>
      </c>
      <c r="B21" s="27" t="s">
        <v>155</v>
      </c>
      <c r="C21" s="27">
        <v>38000</v>
      </c>
      <c r="D21" s="27">
        <v>2128</v>
      </c>
      <c r="E21" s="27">
        <v>0</v>
      </c>
      <c r="F21" s="103" t="s">
        <v>258</v>
      </c>
      <c r="G21" s="27" t="s">
        <v>527</v>
      </c>
    </row>
    <row r="22" spans="1:7" s="47" customFormat="1" ht="18" customHeight="1" x14ac:dyDescent="0.25">
      <c r="A22" s="26">
        <v>18</v>
      </c>
      <c r="B22" s="27" t="s">
        <v>52</v>
      </c>
      <c r="C22" s="27">
        <v>24000</v>
      </c>
      <c r="D22" s="27">
        <v>10196</v>
      </c>
      <c r="E22" s="27">
        <v>800</v>
      </c>
      <c r="F22" s="103">
        <v>0</v>
      </c>
      <c r="G22" s="27" t="s">
        <v>528</v>
      </c>
    </row>
    <row r="23" spans="1:7" s="47" customFormat="1" ht="18" customHeight="1" x14ac:dyDescent="0.25">
      <c r="A23" s="26">
        <v>19</v>
      </c>
      <c r="B23" s="27" t="s">
        <v>159</v>
      </c>
      <c r="C23" s="27">
        <v>5000</v>
      </c>
      <c r="D23" s="27">
        <v>5412</v>
      </c>
      <c r="E23" s="27">
        <v>300</v>
      </c>
      <c r="F23" s="103">
        <v>146</v>
      </c>
      <c r="G23" s="27" t="s">
        <v>529</v>
      </c>
    </row>
    <row r="24" spans="1:7" s="47" customFormat="1" ht="18" customHeight="1" x14ac:dyDescent="0.25">
      <c r="A24" s="26">
        <v>20</v>
      </c>
      <c r="B24" s="27" t="s">
        <v>156</v>
      </c>
      <c r="C24" s="27">
        <v>6700</v>
      </c>
      <c r="D24" s="27">
        <v>7953</v>
      </c>
      <c r="E24" s="27">
        <v>400</v>
      </c>
      <c r="F24" s="103">
        <v>0</v>
      </c>
      <c r="G24" s="27" t="s">
        <v>530</v>
      </c>
    </row>
    <row r="25" spans="1:7" s="47" customFormat="1" ht="18" customHeight="1" x14ac:dyDescent="0.25">
      <c r="A25" s="26">
        <v>21</v>
      </c>
      <c r="B25" s="27" t="s">
        <v>44</v>
      </c>
      <c r="C25" s="27">
        <v>605000</v>
      </c>
      <c r="D25" s="27">
        <v>270880</v>
      </c>
      <c r="E25" s="27">
        <v>2400</v>
      </c>
      <c r="F25" s="103">
        <v>542</v>
      </c>
      <c r="G25" s="27" t="s">
        <v>531</v>
      </c>
    </row>
    <row r="26" spans="1:7" s="47" customFormat="1" ht="18" customHeight="1" x14ac:dyDescent="0.25">
      <c r="A26" s="26">
        <v>22</v>
      </c>
      <c r="B26" s="27" t="s">
        <v>148</v>
      </c>
      <c r="C26" s="27">
        <v>411000</v>
      </c>
      <c r="D26" s="27">
        <v>177445</v>
      </c>
      <c r="E26" s="27">
        <v>3650</v>
      </c>
      <c r="F26" s="103">
        <v>1310</v>
      </c>
      <c r="G26" s="27" t="s">
        <v>532</v>
      </c>
    </row>
    <row r="27" spans="1:7" s="47" customFormat="1" ht="18" customHeight="1" x14ac:dyDescent="0.25">
      <c r="A27" s="26">
        <v>23</v>
      </c>
      <c r="B27" s="27" t="s">
        <v>145</v>
      </c>
      <c r="C27" s="27">
        <v>915000</v>
      </c>
      <c r="D27" s="27">
        <v>71231</v>
      </c>
      <c r="E27" s="27">
        <v>800</v>
      </c>
      <c r="F27" s="103">
        <v>41</v>
      </c>
      <c r="G27" s="27" t="s">
        <v>533</v>
      </c>
    </row>
    <row r="28" spans="1:7" s="47" customFormat="1" ht="18" customHeight="1" x14ac:dyDescent="0.25">
      <c r="A28" s="26">
        <v>24</v>
      </c>
      <c r="B28" s="27" t="s">
        <v>158</v>
      </c>
      <c r="C28" s="27">
        <v>7300</v>
      </c>
      <c r="D28" s="27">
        <v>9044</v>
      </c>
      <c r="E28" s="27">
        <v>400</v>
      </c>
      <c r="F28" s="103">
        <v>0</v>
      </c>
      <c r="G28" s="27" t="s">
        <v>534</v>
      </c>
    </row>
    <row r="29" spans="1:7" s="47" customFormat="1" ht="18" customHeight="1" x14ac:dyDescent="0.25">
      <c r="A29" s="26">
        <v>25</v>
      </c>
      <c r="B29" s="27" t="s">
        <v>140</v>
      </c>
      <c r="C29" s="27">
        <v>615000</v>
      </c>
      <c r="D29" s="27">
        <v>222870</v>
      </c>
      <c r="E29" s="27">
        <v>250</v>
      </c>
      <c r="F29" s="103">
        <v>0</v>
      </c>
      <c r="G29" s="27" t="s">
        <v>535</v>
      </c>
    </row>
    <row r="30" spans="1:7" s="47" customFormat="1" ht="18" customHeight="1" x14ac:dyDescent="0.25">
      <c r="A30" s="26">
        <v>26</v>
      </c>
      <c r="B30" s="27" t="s">
        <v>234</v>
      </c>
      <c r="C30" s="103" t="s">
        <v>173</v>
      </c>
      <c r="D30" s="27">
        <v>22591</v>
      </c>
      <c r="E30" s="27">
        <v>4100</v>
      </c>
      <c r="F30" s="103">
        <v>0</v>
      </c>
      <c r="G30" s="27" t="s">
        <v>536</v>
      </c>
    </row>
    <row r="31" spans="1:7" s="47" customFormat="1" ht="18" customHeight="1" x14ac:dyDescent="0.25">
      <c r="A31" s="26">
        <v>27</v>
      </c>
      <c r="B31" s="27" t="s">
        <v>51</v>
      </c>
      <c r="C31" s="27">
        <v>28000</v>
      </c>
      <c r="D31" s="27">
        <v>3620</v>
      </c>
      <c r="E31" s="27">
        <v>200</v>
      </c>
      <c r="F31" s="103">
        <v>33</v>
      </c>
      <c r="G31" s="27" t="s">
        <v>537</v>
      </c>
    </row>
    <row r="32" spans="1:7" s="47" customFormat="1" ht="18" customHeight="1" x14ac:dyDescent="0.25">
      <c r="A32" s="26">
        <v>28</v>
      </c>
      <c r="B32" s="27" t="s">
        <v>150</v>
      </c>
      <c r="C32" s="27">
        <v>1938000</v>
      </c>
      <c r="D32" s="27">
        <v>440713</v>
      </c>
      <c r="E32" s="27">
        <v>700</v>
      </c>
      <c r="F32" s="103">
        <v>0</v>
      </c>
      <c r="G32" s="27" t="s">
        <v>538</v>
      </c>
    </row>
    <row r="33" spans="1:7" s="47" customFormat="1" ht="18" customHeight="1" x14ac:dyDescent="0.25">
      <c r="A33" s="26">
        <v>29</v>
      </c>
      <c r="B33" s="27" t="s">
        <v>149</v>
      </c>
      <c r="C33" s="27">
        <v>83000</v>
      </c>
      <c r="D33" s="27">
        <v>21558</v>
      </c>
      <c r="E33" s="27">
        <v>1000</v>
      </c>
      <c r="F33" s="103">
        <v>789</v>
      </c>
      <c r="G33" s="27" t="s">
        <v>539</v>
      </c>
    </row>
    <row r="34" spans="1:7" s="47" customFormat="1" ht="18" customHeight="1" x14ac:dyDescent="0.25">
      <c r="A34" s="26">
        <v>30</v>
      </c>
      <c r="B34" s="27" t="s">
        <v>49</v>
      </c>
      <c r="C34" s="27">
        <v>695000</v>
      </c>
      <c r="D34" s="27">
        <v>366974</v>
      </c>
      <c r="E34" s="27">
        <v>0</v>
      </c>
      <c r="F34" s="103" t="s">
        <v>258</v>
      </c>
      <c r="G34" s="27" t="s">
        <v>540</v>
      </c>
    </row>
    <row r="35" spans="1:7" s="47" customFormat="1" ht="18" customHeight="1" x14ac:dyDescent="0.25">
      <c r="A35" s="26"/>
      <c r="B35" s="104" t="s">
        <v>281</v>
      </c>
      <c r="C35" s="388"/>
      <c r="D35" s="389"/>
      <c r="E35" s="389"/>
      <c r="F35" s="390"/>
      <c r="G35" s="104" t="s">
        <v>704</v>
      </c>
    </row>
    <row r="36" spans="1:7" s="47" customFormat="1" ht="28.5" customHeight="1" x14ac:dyDescent="0.25">
      <c r="A36" s="26">
        <v>1</v>
      </c>
      <c r="B36" s="105" t="s">
        <v>282</v>
      </c>
      <c r="C36" s="27">
        <v>1400</v>
      </c>
      <c r="D36" s="27">
        <v>137</v>
      </c>
      <c r="E36" s="103">
        <v>0</v>
      </c>
      <c r="F36" s="103" t="s">
        <v>258</v>
      </c>
      <c r="G36" s="105" t="s">
        <v>541</v>
      </c>
    </row>
    <row r="37" spans="1:7" s="47" customFormat="1" ht="18" customHeight="1" x14ac:dyDescent="0.25">
      <c r="A37" s="26">
        <v>2</v>
      </c>
      <c r="B37" s="27" t="s">
        <v>175</v>
      </c>
      <c r="C37" s="27">
        <v>2200</v>
      </c>
      <c r="D37" s="27">
        <v>97</v>
      </c>
      <c r="E37" s="103">
        <v>0</v>
      </c>
      <c r="F37" s="103" t="s">
        <v>258</v>
      </c>
      <c r="G37" s="27" t="s">
        <v>542</v>
      </c>
    </row>
    <row r="38" spans="1:7" s="47" customFormat="1" ht="32.25" customHeight="1" x14ac:dyDescent="0.25">
      <c r="A38" s="26">
        <v>3</v>
      </c>
      <c r="B38" s="105" t="s">
        <v>283</v>
      </c>
      <c r="C38" s="27">
        <v>2000</v>
      </c>
      <c r="D38" s="27">
        <v>169</v>
      </c>
      <c r="E38" s="103">
        <v>0</v>
      </c>
      <c r="F38" s="103" t="s">
        <v>258</v>
      </c>
      <c r="G38" s="105" t="s">
        <v>543</v>
      </c>
    </row>
    <row r="39" spans="1:7" s="47" customFormat="1" x14ac:dyDescent="0.25">
      <c r="A39" s="26">
        <v>4</v>
      </c>
      <c r="B39" s="27" t="s">
        <v>176</v>
      </c>
      <c r="C39" s="27">
        <v>4300</v>
      </c>
      <c r="D39" s="27">
        <v>578</v>
      </c>
      <c r="E39" s="103">
        <v>0</v>
      </c>
      <c r="F39" s="103">
        <v>0</v>
      </c>
      <c r="G39" s="27" t="s">
        <v>546</v>
      </c>
    </row>
    <row r="40" spans="1:7" s="47" customFormat="1" ht="18" customHeight="1" x14ac:dyDescent="0.25">
      <c r="A40" s="26">
        <v>5</v>
      </c>
      <c r="B40" s="27" t="s">
        <v>284</v>
      </c>
      <c r="C40" s="103" t="s">
        <v>173</v>
      </c>
      <c r="D40" s="103" t="s">
        <v>173</v>
      </c>
      <c r="E40" s="27">
        <v>3000</v>
      </c>
      <c r="F40" s="103">
        <v>1267</v>
      </c>
      <c r="G40" s="27" t="s">
        <v>703</v>
      </c>
    </row>
    <row r="41" spans="1:7" s="47" customFormat="1" ht="18" customHeight="1" x14ac:dyDescent="0.25">
      <c r="A41" s="106"/>
      <c r="B41" s="107" t="s">
        <v>0</v>
      </c>
      <c r="C41" s="108">
        <f>SUM(C5:C40)</f>
        <v>12339300</v>
      </c>
      <c r="D41" s="108">
        <f>SUM(D5:D40)</f>
        <v>4966628</v>
      </c>
      <c r="E41" s="108">
        <f>SUM(E5:E40)</f>
        <v>65180</v>
      </c>
      <c r="F41" s="108">
        <f>SUM(F5:F40)</f>
        <v>20125</v>
      </c>
      <c r="G41" s="109" t="s">
        <v>561</v>
      </c>
    </row>
    <row r="42" spans="1:7" s="47" customFormat="1" ht="18" customHeight="1" x14ac:dyDescent="0.25">
      <c r="A42" s="33" t="s">
        <v>492</v>
      </c>
      <c r="B42" s="110"/>
    </row>
    <row r="43" spans="1:7" ht="17.25" x14ac:dyDescent="0.25">
      <c r="A43" s="111" t="s">
        <v>493</v>
      </c>
      <c r="B43" s="110"/>
      <c r="C43" s="47"/>
      <c r="D43" s="47"/>
      <c r="E43" s="385" t="s">
        <v>751</v>
      </c>
      <c r="F43" s="385"/>
      <c r="G43" s="385"/>
    </row>
  </sheetData>
  <sortState ref="B5:G35">
    <sortCondition ref="B5:B35"/>
  </sortState>
  <mergeCells count="10">
    <mergeCell ref="E43:G43"/>
    <mergeCell ref="A1:G1"/>
    <mergeCell ref="A2:G2"/>
    <mergeCell ref="C35:F35"/>
    <mergeCell ref="G3:G4"/>
    <mergeCell ref="A3:A4"/>
    <mergeCell ref="B3:B4"/>
    <mergeCell ref="C3:C4"/>
    <mergeCell ref="D3:D4"/>
    <mergeCell ref="E3:F3"/>
  </mergeCells>
  <pageMargins left="0.7" right="0.7" top="0.75" bottom="0.75" header="0.3" footer="0.3"/>
  <pageSetup scale="76"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4"/>
  <sheetViews>
    <sheetView view="pageBreakPreview" topLeftCell="A13" zoomScaleSheetLayoutView="100" workbookViewId="0">
      <selection activeCell="K31" sqref="K31"/>
    </sheetView>
  </sheetViews>
  <sheetFormatPr defaultRowHeight="15" x14ac:dyDescent="0.25"/>
  <cols>
    <col min="1" max="1" width="18" style="54" customWidth="1"/>
    <col min="2" max="2" width="7" style="54" customWidth="1"/>
    <col min="3" max="3" width="7.140625" style="54" customWidth="1"/>
    <col min="4" max="4" width="6.5703125" style="54" customWidth="1"/>
    <col min="5" max="5" width="6.85546875" style="54" customWidth="1"/>
    <col min="6" max="6" width="6" style="54" customWidth="1"/>
    <col min="7" max="7" width="6.42578125" style="54" customWidth="1"/>
    <col min="8" max="9" width="6.28515625" style="54" customWidth="1"/>
    <col min="10" max="10" width="6.140625" style="101" customWidth="1"/>
    <col min="11" max="11" width="6.140625" style="54" customWidth="1"/>
    <col min="12" max="12" width="6" style="54" customWidth="1"/>
    <col min="13" max="13" width="5.42578125" style="54" customWidth="1"/>
    <col min="14" max="14" width="7.28515625" style="54" customWidth="1"/>
    <col min="15" max="15" width="6.7109375" style="54" customWidth="1"/>
    <col min="16" max="16" width="6.85546875" style="54" customWidth="1"/>
    <col min="17" max="17" width="7.28515625" style="54" customWidth="1"/>
    <col min="18" max="18" width="17.5703125" style="54" customWidth="1"/>
    <col min="19" max="16384" width="9.140625" style="54"/>
  </cols>
  <sheetData>
    <row r="1" spans="1:18" ht="19.5" customHeight="1" x14ac:dyDescent="0.25">
      <c r="A1" s="386" t="s">
        <v>385</v>
      </c>
      <c r="B1" s="386"/>
      <c r="C1" s="386"/>
      <c r="D1" s="386"/>
      <c r="E1" s="386"/>
      <c r="F1" s="386"/>
      <c r="G1" s="386"/>
      <c r="H1" s="386"/>
      <c r="I1" s="386"/>
      <c r="J1" s="386"/>
      <c r="K1" s="386"/>
      <c r="L1" s="386"/>
      <c r="M1" s="386"/>
      <c r="N1" s="386"/>
      <c r="O1" s="386"/>
      <c r="P1" s="386"/>
      <c r="Q1" s="386"/>
      <c r="R1" s="386"/>
    </row>
    <row r="2" spans="1:18" ht="19.5" customHeight="1" x14ac:dyDescent="0.25">
      <c r="A2" s="387" t="s">
        <v>451</v>
      </c>
      <c r="B2" s="387"/>
      <c r="C2" s="387"/>
      <c r="D2" s="387"/>
      <c r="E2" s="387"/>
      <c r="F2" s="387"/>
      <c r="G2" s="387"/>
      <c r="H2" s="387"/>
      <c r="I2" s="387"/>
      <c r="J2" s="387"/>
      <c r="K2" s="387"/>
      <c r="L2" s="387"/>
      <c r="M2" s="387"/>
      <c r="N2" s="387"/>
      <c r="O2" s="387"/>
      <c r="P2" s="387"/>
      <c r="Q2" s="387"/>
      <c r="R2" s="387"/>
    </row>
    <row r="3" spans="1:18" s="88" customFormat="1" ht="15" customHeight="1" x14ac:dyDescent="0.25">
      <c r="A3" s="398" t="s">
        <v>453</v>
      </c>
      <c r="B3" s="401" t="s">
        <v>452</v>
      </c>
      <c r="C3" s="401"/>
      <c r="D3" s="401"/>
      <c r="E3" s="401"/>
      <c r="F3" s="401"/>
      <c r="G3" s="401"/>
      <c r="H3" s="401"/>
      <c r="I3" s="401"/>
      <c r="J3" s="401"/>
      <c r="K3" s="401"/>
      <c r="L3" s="401"/>
      <c r="M3" s="401"/>
      <c r="N3" s="402" t="s">
        <v>722</v>
      </c>
      <c r="O3" s="403"/>
      <c r="P3" s="403"/>
      <c r="Q3" s="404"/>
      <c r="R3" s="335" t="s">
        <v>454</v>
      </c>
    </row>
    <row r="4" spans="1:18" s="88" customFormat="1" ht="53.25" customHeight="1" x14ac:dyDescent="0.25">
      <c r="A4" s="399"/>
      <c r="B4" s="408" t="s">
        <v>455</v>
      </c>
      <c r="C4" s="409"/>
      <c r="D4" s="409"/>
      <c r="E4" s="410"/>
      <c r="F4" s="408" t="s">
        <v>720</v>
      </c>
      <c r="G4" s="409"/>
      <c r="H4" s="409"/>
      <c r="I4" s="410"/>
      <c r="J4" s="408" t="s">
        <v>721</v>
      </c>
      <c r="K4" s="409"/>
      <c r="L4" s="409"/>
      <c r="M4" s="410"/>
      <c r="N4" s="405"/>
      <c r="O4" s="406"/>
      <c r="P4" s="406"/>
      <c r="Q4" s="407"/>
      <c r="R4" s="397"/>
    </row>
    <row r="5" spans="1:18" x14ac:dyDescent="0.25">
      <c r="A5" s="400"/>
      <c r="B5" s="89">
        <v>2014</v>
      </c>
      <c r="C5" s="89">
        <v>2015</v>
      </c>
      <c r="D5" s="89">
        <v>2016</v>
      </c>
      <c r="E5" s="89">
        <v>2017</v>
      </c>
      <c r="F5" s="89">
        <v>2014</v>
      </c>
      <c r="G5" s="90">
        <v>2015</v>
      </c>
      <c r="H5" s="89">
        <v>2016</v>
      </c>
      <c r="I5" s="89">
        <v>2017</v>
      </c>
      <c r="J5" s="91">
        <v>2014</v>
      </c>
      <c r="K5" s="91">
        <v>2015</v>
      </c>
      <c r="L5" s="92">
        <v>2016</v>
      </c>
      <c r="M5" s="91">
        <v>2017</v>
      </c>
      <c r="N5" s="91">
        <v>2014</v>
      </c>
      <c r="O5" s="93">
        <v>2015</v>
      </c>
      <c r="P5" s="92">
        <v>2016</v>
      </c>
      <c r="Q5" s="39">
        <v>2017</v>
      </c>
      <c r="R5" s="336"/>
    </row>
    <row r="6" spans="1:18" ht="16.5" customHeight="1" x14ac:dyDescent="0.25">
      <c r="A6" s="94" t="s">
        <v>274</v>
      </c>
      <c r="B6" s="95">
        <v>4933</v>
      </c>
      <c r="C6" s="95">
        <v>559</v>
      </c>
      <c r="D6" s="95">
        <v>2272</v>
      </c>
      <c r="E6" s="95">
        <v>3194</v>
      </c>
      <c r="F6" s="95">
        <v>3559</v>
      </c>
      <c r="G6" s="95">
        <v>2412</v>
      </c>
      <c r="H6" s="95">
        <v>2068</v>
      </c>
      <c r="I6" s="95">
        <v>1041</v>
      </c>
      <c r="J6" s="95">
        <v>106</v>
      </c>
      <c r="K6" s="95">
        <v>110</v>
      </c>
      <c r="L6" s="95">
        <v>112</v>
      </c>
      <c r="M6" s="95">
        <v>117</v>
      </c>
      <c r="N6" s="95">
        <v>156266</v>
      </c>
      <c r="O6" s="95">
        <v>158714</v>
      </c>
      <c r="P6" s="95">
        <v>160775</v>
      </c>
      <c r="Q6" s="96">
        <v>161816</v>
      </c>
      <c r="R6" s="94" t="s">
        <v>705</v>
      </c>
    </row>
    <row r="7" spans="1:18" ht="16.5" customHeight="1" x14ac:dyDescent="0.25">
      <c r="A7" s="94" t="s">
        <v>239</v>
      </c>
      <c r="B7" s="95">
        <v>26</v>
      </c>
      <c r="C7" s="95">
        <v>258</v>
      </c>
      <c r="D7" s="95">
        <v>2814</v>
      </c>
      <c r="E7" s="95">
        <v>6804</v>
      </c>
      <c r="F7" s="95">
        <v>948</v>
      </c>
      <c r="G7" s="95">
        <v>486</v>
      </c>
      <c r="H7" s="95">
        <v>5743</v>
      </c>
      <c r="I7" s="95">
        <v>231</v>
      </c>
      <c r="J7" s="95">
        <v>17</v>
      </c>
      <c r="K7" s="95">
        <v>18</v>
      </c>
      <c r="L7" s="95">
        <v>22</v>
      </c>
      <c r="M7" s="95">
        <v>24</v>
      </c>
      <c r="N7" s="95">
        <v>52003</v>
      </c>
      <c r="O7" s="95">
        <v>52471</v>
      </c>
      <c r="P7" s="95">
        <v>58212</v>
      </c>
      <c r="Q7" s="96">
        <v>58443</v>
      </c>
      <c r="R7" s="94" t="s">
        <v>706</v>
      </c>
    </row>
    <row r="8" spans="1:18" ht="16.5" customHeight="1" x14ac:dyDescent="0.25">
      <c r="A8" s="94" t="s">
        <v>240</v>
      </c>
      <c r="B8" s="95">
        <v>119</v>
      </c>
      <c r="C8" s="95">
        <v>0</v>
      </c>
      <c r="D8" s="95">
        <v>21</v>
      </c>
      <c r="E8" s="95">
        <v>1</v>
      </c>
      <c r="F8" s="95">
        <v>253</v>
      </c>
      <c r="G8" s="95">
        <v>401</v>
      </c>
      <c r="H8" s="95">
        <v>123</v>
      </c>
      <c r="I8" s="95">
        <v>114</v>
      </c>
      <c r="J8" s="95">
        <v>169</v>
      </c>
      <c r="K8" s="95">
        <v>175</v>
      </c>
      <c r="L8" s="95">
        <v>174</v>
      </c>
      <c r="M8" s="95">
        <v>191</v>
      </c>
      <c r="N8" s="95">
        <v>6287</v>
      </c>
      <c r="O8" s="95">
        <v>6688</v>
      </c>
      <c r="P8" s="95">
        <v>6811</v>
      </c>
      <c r="Q8" s="96">
        <v>6925</v>
      </c>
      <c r="R8" s="94" t="s">
        <v>707</v>
      </c>
    </row>
    <row r="9" spans="1:18" ht="16.5" customHeight="1" x14ac:dyDescent="0.25">
      <c r="A9" s="94" t="s">
        <v>241</v>
      </c>
      <c r="B9" s="95">
        <v>0</v>
      </c>
      <c r="C9" s="95">
        <v>0</v>
      </c>
      <c r="D9" s="95">
        <v>21</v>
      </c>
      <c r="E9" s="95">
        <v>2</v>
      </c>
      <c r="F9" s="95">
        <v>147</v>
      </c>
      <c r="G9" s="95">
        <v>187</v>
      </c>
      <c r="H9" s="95">
        <v>110</v>
      </c>
      <c r="I9" s="95">
        <v>69</v>
      </c>
      <c r="J9" s="95">
        <v>39</v>
      </c>
      <c r="K9" s="95">
        <v>40</v>
      </c>
      <c r="L9" s="95">
        <v>42</v>
      </c>
      <c r="M9" s="95">
        <v>54</v>
      </c>
      <c r="N9" s="95">
        <v>6927</v>
      </c>
      <c r="O9" s="95">
        <v>7116</v>
      </c>
      <c r="P9" s="95">
        <v>7226</v>
      </c>
      <c r="Q9" s="96">
        <v>7295</v>
      </c>
      <c r="R9" s="94" t="s">
        <v>708</v>
      </c>
    </row>
    <row r="10" spans="1:18" ht="16.5" customHeight="1" x14ac:dyDescent="0.25">
      <c r="A10" s="94" t="s">
        <v>242</v>
      </c>
      <c r="B10" s="95">
        <v>2266</v>
      </c>
      <c r="C10" s="95">
        <v>390</v>
      </c>
      <c r="D10" s="95">
        <v>2073</v>
      </c>
      <c r="E10" s="95">
        <v>2448</v>
      </c>
      <c r="F10" s="95">
        <v>1673</v>
      </c>
      <c r="G10" s="95">
        <v>758</v>
      </c>
      <c r="H10" s="95">
        <v>456</v>
      </c>
      <c r="I10" s="95">
        <v>448</v>
      </c>
      <c r="J10" s="95">
        <v>79</v>
      </c>
      <c r="K10" s="95">
        <v>82</v>
      </c>
      <c r="L10" s="95">
        <v>87</v>
      </c>
      <c r="M10" s="95">
        <v>97</v>
      </c>
      <c r="N10" s="95">
        <v>63983</v>
      </c>
      <c r="O10" s="95">
        <v>64771</v>
      </c>
      <c r="P10" s="95">
        <v>65227</v>
      </c>
      <c r="Q10" s="96">
        <v>65675</v>
      </c>
      <c r="R10" s="94" t="s">
        <v>709</v>
      </c>
    </row>
    <row r="11" spans="1:18" ht="16.5" customHeight="1" x14ac:dyDescent="0.25">
      <c r="A11" s="94" t="s">
        <v>243</v>
      </c>
      <c r="B11" s="95">
        <v>272</v>
      </c>
      <c r="C11" s="95">
        <v>3139</v>
      </c>
      <c r="D11" s="95">
        <v>2675</v>
      </c>
      <c r="E11" s="95">
        <v>4808</v>
      </c>
      <c r="F11" s="95">
        <v>1546</v>
      </c>
      <c r="G11" s="95">
        <v>945</v>
      </c>
      <c r="H11" s="95">
        <v>288</v>
      </c>
      <c r="I11" s="95">
        <v>598</v>
      </c>
      <c r="J11" s="95">
        <v>71</v>
      </c>
      <c r="K11" s="95">
        <v>71</v>
      </c>
      <c r="L11" s="95">
        <v>71</v>
      </c>
      <c r="M11" s="95">
        <v>76</v>
      </c>
      <c r="N11" s="95">
        <v>56714</v>
      </c>
      <c r="O11" s="95">
        <v>57685</v>
      </c>
      <c r="P11" s="95">
        <v>57973</v>
      </c>
      <c r="Q11" s="96">
        <v>58871</v>
      </c>
      <c r="R11" s="94" t="s">
        <v>710</v>
      </c>
    </row>
    <row r="12" spans="1:18" ht="16.5" customHeight="1" x14ac:dyDescent="0.25">
      <c r="A12" s="94" t="s">
        <v>244</v>
      </c>
      <c r="B12" s="95">
        <v>0</v>
      </c>
      <c r="C12" s="95">
        <v>373</v>
      </c>
      <c r="D12" s="95">
        <v>79</v>
      </c>
      <c r="E12" s="95">
        <v>526</v>
      </c>
      <c r="F12" s="95">
        <v>280</v>
      </c>
      <c r="G12" s="95">
        <v>345</v>
      </c>
      <c r="H12" s="95">
        <v>1278</v>
      </c>
      <c r="I12" s="95">
        <v>1195</v>
      </c>
      <c r="J12" s="95">
        <v>59</v>
      </c>
      <c r="K12" s="95">
        <v>59</v>
      </c>
      <c r="L12" s="95">
        <v>69</v>
      </c>
      <c r="M12" s="95">
        <v>68</v>
      </c>
      <c r="N12" s="95">
        <v>12724</v>
      </c>
      <c r="O12" s="95">
        <v>13099</v>
      </c>
      <c r="P12" s="95">
        <v>14378</v>
      </c>
      <c r="Q12" s="96">
        <v>15573</v>
      </c>
      <c r="R12" s="94" t="s">
        <v>711</v>
      </c>
    </row>
    <row r="13" spans="1:18" ht="16.5" customHeight="1" x14ac:dyDescent="0.25">
      <c r="A13" s="94" t="s">
        <v>285</v>
      </c>
      <c r="B13" s="95">
        <v>83</v>
      </c>
      <c r="C13" s="95">
        <v>103</v>
      </c>
      <c r="D13" s="95">
        <v>1305</v>
      </c>
      <c r="E13" s="95">
        <v>1525</v>
      </c>
      <c r="F13" s="95">
        <v>614</v>
      </c>
      <c r="G13" s="95">
        <v>407</v>
      </c>
      <c r="H13" s="95">
        <v>531</v>
      </c>
      <c r="I13" s="95">
        <v>493</v>
      </c>
      <c r="J13" s="95">
        <v>175</v>
      </c>
      <c r="K13" s="95">
        <v>182</v>
      </c>
      <c r="L13" s="95">
        <v>191</v>
      </c>
      <c r="M13" s="95">
        <v>208</v>
      </c>
      <c r="N13" s="95">
        <v>24615</v>
      </c>
      <c r="O13" s="95">
        <v>25047</v>
      </c>
      <c r="P13" s="95">
        <v>25578</v>
      </c>
      <c r="Q13" s="96">
        <v>26071</v>
      </c>
      <c r="R13" s="94" t="s">
        <v>712</v>
      </c>
    </row>
    <row r="14" spans="1:18" ht="16.5" customHeight="1" x14ac:dyDescent="0.25">
      <c r="A14" s="94" t="s">
        <v>245</v>
      </c>
      <c r="B14" s="95">
        <v>0</v>
      </c>
      <c r="C14" s="95">
        <v>0</v>
      </c>
      <c r="D14" s="95">
        <v>0</v>
      </c>
      <c r="E14" s="95">
        <v>0</v>
      </c>
      <c r="F14" s="95">
        <v>1</v>
      </c>
      <c r="G14" s="95">
        <v>0</v>
      </c>
      <c r="H14" s="95">
        <v>0</v>
      </c>
      <c r="I14" s="95">
        <v>1</v>
      </c>
      <c r="J14" s="95">
        <v>63</v>
      </c>
      <c r="K14" s="95">
        <v>63</v>
      </c>
      <c r="L14" s="95">
        <v>63</v>
      </c>
      <c r="M14" s="95">
        <v>65</v>
      </c>
      <c r="N14" s="95">
        <v>272</v>
      </c>
      <c r="O14" s="95">
        <v>272</v>
      </c>
      <c r="P14" s="95">
        <v>272</v>
      </c>
      <c r="Q14" s="96">
        <v>273</v>
      </c>
      <c r="R14" s="94" t="s">
        <v>713</v>
      </c>
    </row>
    <row r="15" spans="1:18" ht="32.25" customHeight="1" x14ac:dyDescent="0.25">
      <c r="A15" s="94" t="s">
        <v>246</v>
      </c>
      <c r="B15" s="95">
        <v>0</v>
      </c>
      <c r="C15" s="95">
        <v>139</v>
      </c>
      <c r="D15" s="95">
        <v>391</v>
      </c>
      <c r="E15" s="95">
        <v>338</v>
      </c>
      <c r="F15" s="95">
        <v>476</v>
      </c>
      <c r="G15" s="95">
        <v>354</v>
      </c>
      <c r="H15" s="95">
        <v>550</v>
      </c>
      <c r="I15" s="95">
        <v>107</v>
      </c>
      <c r="J15" s="95">
        <v>649</v>
      </c>
      <c r="K15" s="95">
        <v>650</v>
      </c>
      <c r="L15" s="95">
        <v>661</v>
      </c>
      <c r="M15" s="95">
        <v>665</v>
      </c>
      <c r="N15" s="95">
        <v>6902</v>
      </c>
      <c r="O15" s="95">
        <v>7274</v>
      </c>
      <c r="P15" s="95">
        <v>7822</v>
      </c>
      <c r="Q15" s="96">
        <v>7929</v>
      </c>
      <c r="R15" s="94" t="s">
        <v>714</v>
      </c>
    </row>
    <row r="16" spans="1:18" ht="16.5" customHeight="1" x14ac:dyDescent="0.25">
      <c r="A16" s="94" t="s">
        <v>247</v>
      </c>
      <c r="B16" s="95">
        <v>0</v>
      </c>
      <c r="C16" s="95">
        <v>0</v>
      </c>
      <c r="D16" s="95">
        <v>2</v>
      </c>
      <c r="E16" s="95">
        <v>0</v>
      </c>
      <c r="F16" s="95">
        <v>6</v>
      </c>
      <c r="G16" s="95">
        <v>22</v>
      </c>
      <c r="H16" s="95">
        <v>14</v>
      </c>
      <c r="I16" s="95">
        <v>7</v>
      </c>
      <c r="J16" s="95">
        <v>116</v>
      </c>
      <c r="K16" s="95">
        <v>116</v>
      </c>
      <c r="L16" s="95">
        <v>117</v>
      </c>
      <c r="M16" s="95">
        <v>120</v>
      </c>
      <c r="N16" s="95">
        <v>610</v>
      </c>
      <c r="O16" s="95">
        <v>632</v>
      </c>
      <c r="P16" s="95">
        <v>646</v>
      </c>
      <c r="Q16" s="96">
        <v>653</v>
      </c>
      <c r="R16" s="94" t="s">
        <v>715</v>
      </c>
    </row>
    <row r="17" spans="1:18" ht="32.25" customHeight="1" x14ac:dyDescent="0.25">
      <c r="A17" s="94" t="s">
        <v>248</v>
      </c>
      <c r="B17" s="95">
        <v>158</v>
      </c>
      <c r="C17" s="95">
        <v>69</v>
      </c>
      <c r="D17" s="95">
        <v>325</v>
      </c>
      <c r="E17" s="95">
        <v>558</v>
      </c>
      <c r="F17" s="95">
        <v>123</v>
      </c>
      <c r="G17" s="95">
        <v>224</v>
      </c>
      <c r="H17" s="95">
        <v>121</v>
      </c>
      <c r="I17" s="95">
        <v>69</v>
      </c>
      <c r="J17" s="95">
        <v>26</v>
      </c>
      <c r="K17" s="95">
        <v>26</v>
      </c>
      <c r="L17" s="95">
        <v>26</v>
      </c>
      <c r="M17" s="95">
        <v>26</v>
      </c>
      <c r="N17" s="95">
        <v>2658</v>
      </c>
      <c r="O17" s="95">
        <v>2896</v>
      </c>
      <c r="P17" s="95">
        <v>3005</v>
      </c>
      <c r="Q17" s="96">
        <v>3074</v>
      </c>
      <c r="R17" s="94" t="s">
        <v>716</v>
      </c>
    </row>
    <row r="18" spans="1:18" ht="16.5" customHeight="1" x14ac:dyDescent="0.25">
      <c r="A18" s="94" t="s">
        <v>249</v>
      </c>
      <c r="B18" s="95">
        <v>0</v>
      </c>
      <c r="C18" s="95">
        <v>0</v>
      </c>
      <c r="D18" s="95">
        <v>0</v>
      </c>
      <c r="E18" s="95">
        <v>0</v>
      </c>
      <c r="F18" s="95">
        <v>3</v>
      </c>
      <c r="G18" s="95">
        <v>10</v>
      </c>
      <c r="H18" s="95">
        <v>1</v>
      </c>
      <c r="I18" s="95">
        <v>0</v>
      </c>
      <c r="J18" s="95">
        <v>186</v>
      </c>
      <c r="K18" s="95">
        <v>186</v>
      </c>
      <c r="L18" s="95">
        <v>184</v>
      </c>
      <c r="M18" s="95">
        <v>189</v>
      </c>
      <c r="N18" s="95">
        <v>1649</v>
      </c>
      <c r="O18" s="95">
        <v>1641</v>
      </c>
      <c r="P18" s="95">
        <v>1642</v>
      </c>
      <c r="Q18" s="96">
        <v>1642</v>
      </c>
      <c r="R18" s="94" t="s">
        <v>717</v>
      </c>
    </row>
    <row r="19" spans="1:18" ht="48.75" customHeight="1" x14ac:dyDescent="0.25">
      <c r="A19" s="94" t="s">
        <v>250</v>
      </c>
      <c r="B19" s="95">
        <v>0</v>
      </c>
      <c r="C19" s="95">
        <v>0</v>
      </c>
      <c r="D19" s="95">
        <v>0</v>
      </c>
      <c r="E19" s="95">
        <v>0</v>
      </c>
      <c r="F19" s="95">
        <v>0</v>
      </c>
      <c r="G19" s="95">
        <v>0</v>
      </c>
      <c r="H19" s="95">
        <v>0</v>
      </c>
      <c r="I19" s="95">
        <v>0</v>
      </c>
      <c r="J19" s="95">
        <v>0</v>
      </c>
      <c r="K19" s="95">
        <v>0</v>
      </c>
      <c r="L19" s="95">
        <v>0</v>
      </c>
      <c r="M19" s="95"/>
      <c r="N19" s="95">
        <v>10235</v>
      </c>
      <c r="O19" s="95">
        <v>10235</v>
      </c>
      <c r="P19" s="95">
        <v>10235</v>
      </c>
      <c r="Q19" s="96">
        <v>10235</v>
      </c>
      <c r="R19" s="94" t="s">
        <v>718</v>
      </c>
    </row>
    <row r="20" spans="1:18" ht="35.25" customHeight="1" x14ac:dyDescent="0.25">
      <c r="A20" s="94" t="s">
        <v>299</v>
      </c>
      <c r="B20" s="95">
        <v>0</v>
      </c>
      <c r="C20" s="95">
        <v>0</v>
      </c>
      <c r="D20" s="95">
        <v>0</v>
      </c>
      <c r="E20" s="95">
        <v>0</v>
      </c>
      <c r="F20" s="95">
        <v>0</v>
      </c>
      <c r="G20" s="95">
        <v>0</v>
      </c>
      <c r="H20" s="95">
        <v>0</v>
      </c>
      <c r="I20" s="95">
        <v>0</v>
      </c>
      <c r="J20" s="95">
        <v>0</v>
      </c>
      <c r="K20" s="95">
        <v>0</v>
      </c>
      <c r="L20" s="95">
        <v>0</v>
      </c>
      <c r="M20" s="95"/>
      <c r="N20" s="95">
        <v>10771</v>
      </c>
      <c r="O20" s="95">
        <v>10771</v>
      </c>
      <c r="P20" s="95">
        <v>10771</v>
      </c>
      <c r="Q20" s="96">
        <v>10771</v>
      </c>
      <c r="R20" s="94" t="s">
        <v>719</v>
      </c>
    </row>
    <row r="21" spans="1:18" ht="19.5" customHeight="1" x14ac:dyDescent="0.25">
      <c r="A21" s="97" t="s">
        <v>0</v>
      </c>
      <c r="B21" s="97">
        <v>7857</v>
      </c>
      <c r="C21" s="98">
        <v>5030</v>
      </c>
      <c r="D21" s="97">
        <v>11978</v>
      </c>
      <c r="E21" s="97">
        <v>20234</v>
      </c>
      <c r="F21" s="99">
        <v>9629</v>
      </c>
      <c r="G21" s="98">
        <v>6551</v>
      </c>
      <c r="H21" s="98">
        <v>11283</v>
      </c>
      <c r="I21" s="98">
        <v>4373</v>
      </c>
      <c r="J21" s="99">
        <v>1755</v>
      </c>
      <c r="K21" s="99">
        <v>1778</v>
      </c>
      <c r="L21" s="99">
        <v>1820</v>
      </c>
      <c r="M21" s="99">
        <v>1900</v>
      </c>
      <c r="N21" s="99">
        <v>412616</v>
      </c>
      <c r="O21" s="99">
        <v>419312</v>
      </c>
      <c r="P21" s="99">
        <v>430573</v>
      </c>
      <c r="Q21" s="39">
        <v>434946</v>
      </c>
      <c r="R21" s="97" t="s">
        <v>409</v>
      </c>
    </row>
    <row r="22" spans="1:18" x14ac:dyDescent="0.25">
      <c r="A22" s="10" t="s">
        <v>470</v>
      </c>
      <c r="J22" s="54"/>
    </row>
    <row r="23" spans="1:18" x14ac:dyDescent="0.25">
      <c r="A23" s="100" t="s">
        <v>469</v>
      </c>
      <c r="J23" s="54"/>
    </row>
    <row r="24" spans="1:18" ht="15.75" x14ac:dyDescent="0.25">
      <c r="A24" s="54" t="s">
        <v>313</v>
      </c>
      <c r="J24" s="54"/>
    </row>
  </sheetData>
  <mergeCells count="9">
    <mergeCell ref="A1:R1"/>
    <mergeCell ref="A2:R2"/>
    <mergeCell ref="R3:R5"/>
    <mergeCell ref="A3:A5"/>
    <mergeCell ref="B3:M3"/>
    <mergeCell ref="N3:Q4"/>
    <mergeCell ref="B4:E4"/>
    <mergeCell ref="F4:I4"/>
    <mergeCell ref="J4:M4"/>
  </mergeCells>
  <pageMargins left="0.5" right="0.27" top="0.75" bottom="0.52" header="0.3" footer="0.3"/>
  <pageSetup paperSize="9" scale="99" fitToHeight="0"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5"/>
  <sheetViews>
    <sheetView view="pageBreakPreview" topLeftCell="A19" zoomScaleNormal="70" zoomScaleSheetLayoutView="100" workbookViewId="0">
      <selection activeCell="K31" sqref="K31"/>
    </sheetView>
  </sheetViews>
  <sheetFormatPr defaultRowHeight="15" x14ac:dyDescent="0.25"/>
  <cols>
    <col min="1" max="1" width="21.140625" style="54" customWidth="1"/>
    <col min="2" max="2" width="5.140625" style="54" customWidth="1"/>
    <col min="3" max="3" width="5" style="54" customWidth="1"/>
    <col min="4" max="4" width="6.7109375" style="54" bestFit="1" customWidth="1"/>
    <col min="5" max="5" width="5.5703125" style="54" bestFit="1" customWidth="1"/>
    <col min="6" max="6" width="5.140625" style="54" customWidth="1"/>
    <col min="7" max="7" width="5.42578125" style="54" customWidth="1"/>
    <col min="8" max="8" width="6.7109375" style="54" bestFit="1" customWidth="1"/>
    <col min="9" max="9" width="5.5703125" style="54" bestFit="1" customWidth="1"/>
    <col min="10" max="10" width="5.7109375" style="54" customWidth="1"/>
    <col min="11" max="11" width="5.140625" style="54" customWidth="1"/>
    <col min="12" max="12" width="6.7109375" style="54" bestFit="1" customWidth="1"/>
    <col min="13" max="13" width="5.5703125" style="54" bestFit="1" customWidth="1"/>
    <col min="14" max="14" width="6.5703125" style="54" customWidth="1"/>
    <col min="15" max="15" width="5.7109375" style="54" customWidth="1"/>
    <col min="16" max="16" width="7.28515625" style="54" bestFit="1" customWidth="1"/>
    <col min="17" max="17" width="5.5703125" style="54" bestFit="1" customWidth="1"/>
    <col min="18" max="18" width="5.5703125" style="54" customWidth="1"/>
    <col min="19" max="19" width="7" style="54" bestFit="1" customWidth="1"/>
    <col min="20" max="20" width="6.7109375" style="54" bestFit="1" customWidth="1"/>
    <col min="21" max="21" width="5.5703125" style="54" bestFit="1" customWidth="1"/>
    <col min="22" max="22" width="6" style="54" customWidth="1"/>
    <col min="23" max="23" width="5.5703125" style="54" customWidth="1"/>
    <col min="24" max="24" width="8.5703125" style="54" customWidth="1"/>
    <col min="25" max="25" width="6.7109375" style="54" customWidth="1"/>
    <col min="26" max="26" width="16.5703125" style="54" customWidth="1"/>
    <col min="27" max="16384" width="9.140625" style="54"/>
  </cols>
  <sheetData>
    <row r="1" spans="1:26" ht="15.75" x14ac:dyDescent="0.25">
      <c r="A1" s="412" t="s">
        <v>292</v>
      </c>
      <c r="B1" s="412"/>
      <c r="C1" s="412"/>
      <c r="D1" s="412"/>
      <c r="E1" s="412"/>
      <c r="F1" s="412"/>
      <c r="G1" s="412"/>
      <c r="H1" s="412"/>
      <c r="I1" s="412"/>
      <c r="J1" s="412"/>
      <c r="K1" s="412"/>
      <c r="L1" s="412"/>
      <c r="M1" s="412"/>
      <c r="N1" s="412"/>
      <c r="O1" s="412"/>
      <c r="P1" s="412"/>
      <c r="Q1" s="412"/>
      <c r="R1" s="412"/>
      <c r="S1" s="412"/>
      <c r="T1" s="412"/>
      <c r="U1" s="412"/>
      <c r="V1" s="412"/>
      <c r="W1" s="412"/>
      <c r="X1" s="412"/>
      <c r="Y1" s="412"/>
      <c r="Z1" s="412"/>
    </row>
    <row r="2" spans="1:26" ht="15.75" x14ac:dyDescent="0.25">
      <c r="A2" s="412" t="s">
        <v>456</v>
      </c>
      <c r="B2" s="412"/>
      <c r="C2" s="412"/>
      <c r="D2" s="412"/>
      <c r="E2" s="412"/>
      <c r="F2" s="412"/>
      <c r="G2" s="412"/>
      <c r="H2" s="412"/>
      <c r="I2" s="412"/>
      <c r="J2" s="412"/>
      <c r="K2" s="412"/>
      <c r="L2" s="412"/>
      <c r="M2" s="412"/>
      <c r="N2" s="412"/>
      <c r="O2" s="412"/>
      <c r="P2" s="412"/>
      <c r="Q2" s="412"/>
      <c r="R2" s="412"/>
      <c r="S2" s="412"/>
      <c r="T2" s="412"/>
      <c r="U2" s="412"/>
      <c r="V2" s="412"/>
      <c r="W2" s="412"/>
      <c r="X2" s="412"/>
      <c r="Y2" s="412"/>
      <c r="Z2" s="412"/>
    </row>
    <row r="3" spans="1:26" x14ac:dyDescent="0.25">
      <c r="A3" s="74"/>
      <c r="B3" s="74"/>
      <c r="C3" s="74"/>
      <c r="D3" s="74"/>
      <c r="E3" s="74"/>
      <c r="F3" s="74"/>
      <c r="G3" s="74"/>
      <c r="H3" s="74"/>
      <c r="I3" s="74"/>
      <c r="J3" s="74"/>
      <c r="K3" s="74"/>
      <c r="L3" s="74"/>
      <c r="M3" s="74"/>
      <c r="N3" s="74"/>
      <c r="O3" s="74"/>
      <c r="P3" s="74"/>
      <c r="Q3" s="74"/>
      <c r="R3" s="74"/>
      <c r="S3" s="74"/>
      <c r="T3" s="74"/>
      <c r="U3" s="74"/>
      <c r="V3" s="411" t="s">
        <v>473</v>
      </c>
      <c r="W3" s="411"/>
      <c r="X3" s="411"/>
      <c r="Y3" s="411"/>
      <c r="Z3" s="411"/>
    </row>
    <row r="4" spans="1:26" x14ac:dyDescent="0.25">
      <c r="A4" s="416" t="s">
        <v>251</v>
      </c>
      <c r="B4" s="416">
        <v>2012</v>
      </c>
      <c r="C4" s="416"/>
      <c r="D4" s="416"/>
      <c r="E4" s="416"/>
      <c r="F4" s="416">
        <v>2013</v>
      </c>
      <c r="G4" s="416"/>
      <c r="H4" s="416"/>
      <c r="I4" s="416"/>
      <c r="J4" s="416">
        <v>2014</v>
      </c>
      <c r="K4" s="416"/>
      <c r="L4" s="416"/>
      <c r="M4" s="416"/>
      <c r="N4" s="413">
        <v>2015</v>
      </c>
      <c r="O4" s="414"/>
      <c r="P4" s="414"/>
      <c r="Q4" s="415"/>
      <c r="R4" s="413">
        <v>2016</v>
      </c>
      <c r="S4" s="414"/>
      <c r="T4" s="414"/>
      <c r="U4" s="415"/>
      <c r="V4" s="413">
        <v>2017</v>
      </c>
      <c r="W4" s="414"/>
      <c r="X4" s="414"/>
      <c r="Y4" s="415"/>
      <c r="Z4" s="75"/>
    </row>
    <row r="5" spans="1:26" ht="73.5" customHeight="1" x14ac:dyDescent="0.25">
      <c r="A5" s="416"/>
      <c r="B5" s="76" t="s">
        <v>458</v>
      </c>
      <c r="C5" s="76" t="s">
        <v>724</v>
      </c>
      <c r="D5" s="76" t="s">
        <v>457</v>
      </c>
      <c r="E5" s="76" t="s">
        <v>723</v>
      </c>
      <c r="F5" s="76" t="s">
        <v>458</v>
      </c>
      <c r="G5" s="76" t="s">
        <v>724</v>
      </c>
      <c r="H5" s="76" t="s">
        <v>457</v>
      </c>
      <c r="I5" s="76" t="s">
        <v>723</v>
      </c>
      <c r="J5" s="76" t="s">
        <v>458</v>
      </c>
      <c r="K5" s="76" t="s">
        <v>724</v>
      </c>
      <c r="L5" s="76" t="s">
        <v>457</v>
      </c>
      <c r="M5" s="76" t="s">
        <v>723</v>
      </c>
      <c r="N5" s="76" t="s">
        <v>458</v>
      </c>
      <c r="O5" s="76" t="s">
        <v>724</v>
      </c>
      <c r="P5" s="76" t="s">
        <v>457</v>
      </c>
      <c r="Q5" s="76" t="s">
        <v>723</v>
      </c>
      <c r="R5" s="76" t="s">
        <v>458</v>
      </c>
      <c r="S5" s="76" t="s">
        <v>724</v>
      </c>
      <c r="T5" s="76" t="s">
        <v>457</v>
      </c>
      <c r="U5" s="76" t="s">
        <v>723</v>
      </c>
      <c r="V5" s="76" t="s">
        <v>458</v>
      </c>
      <c r="W5" s="76" t="s">
        <v>724</v>
      </c>
      <c r="X5" s="76" t="s">
        <v>457</v>
      </c>
      <c r="Y5" s="76" t="s">
        <v>723</v>
      </c>
      <c r="Z5" s="36" t="s">
        <v>459</v>
      </c>
    </row>
    <row r="6" spans="1:26" ht="35.25" customHeight="1" x14ac:dyDescent="0.25">
      <c r="A6" s="77" t="s">
        <v>252</v>
      </c>
      <c r="B6" s="78">
        <v>2</v>
      </c>
      <c r="C6" s="78">
        <v>14</v>
      </c>
      <c r="D6" s="78">
        <v>10000</v>
      </c>
      <c r="E6" s="78">
        <v>416</v>
      </c>
      <c r="F6" s="78">
        <v>1</v>
      </c>
      <c r="G6" s="78">
        <v>14</v>
      </c>
      <c r="H6" s="78">
        <v>11000</v>
      </c>
      <c r="I6" s="78">
        <v>420</v>
      </c>
      <c r="J6" s="78">
        <v>1</v>
      </c>
      <c r="K6" s="78">
        <v>14</v>
      </c>
      <c r="L6" s="78">
        <v>10000</v>
      </c>
      <c r="M6" s="78">
        <v>420</v>
      </c>
      <c r="N6" s="78">
        <v>1</v>
      </c>
      <c r="O6" s="78">
        <v>14</v>
      </c>
      <c r="P6" s="79">
        <v>10000</v>
      </c>
      <c r="Q6" s="78">
        <v>420</v>
      </c>
      <c r="R6" s="78">
        <v>1</v>
      </c>
      <c r="S6" s="78">
        <v>14</v>
      </c>
      <c r="T6" s="78">
        <v>10000</v>
      </c>
      <c r="U6" s="78">
        <v>420</v>
      </c>
      <c r="V6" s="78">
        <v>1</v>
      </c>
      <c r="W6" s="78">
        <v>14</v>
      </c>
      <c r="X6" s="78">
        <v>10000</v>
      </c>
      <c r="Y6" s="78">
        <v>420</v>
      </c>
      <c r="Z6" s="77" t="s">
        <v>335</v>
      </c>
    </row>
    <row r="7" spans="1:26" ht="80.25" customHeight="1" x14ac:dyDescent="0.25">
      <c r="A7" s="77" t="s">
        <v>253</v>
      </c>
      <c r="B7" s="78">
        <v>9</v>
      </c>
      <c r="C7" s="78">
        <v>41</v>
      </c>
      <c r="D7" s="78">
        <v>6700</v>
      </c>
      <c r="E7" s="78">
        <v>327</v>
      </c>
      <c r="F7" s="78">
        <v>9</v>
      </c>
      <c r="G7" s="78">
        <v>41</v>
      </c>
      <c r="H7" s="78">
        <v>7000</v>
      </c>
      <c r="I7" s="78">
        <v>305</v>
      </c>
      <c r="J7" s="78">
        <v>9</v>
      </c>
      <c r="K7" s="78">
        <v>41</v>
      </c>
      <c r="L7" s="78">
        <v>7000</v>
      </c>
      <c r="M7" s="78">
        <v>310</v>
      </c>
      <c r="N7" s="78">
        <v>10</v>
      </c>
      <c r="O7" s="78">
        <v>42</v>
      </c>
      <c r="P7" s="79">
        <v>7500</v>
      </c>
      <c r="Q7" s="78">
        <v>315</v>
      </c>
      <c r="R7" s="78">
        <v>10</v>
      </c>
      <c r="S7" s="78">
        <v>42</v>
      </c>
      <c r="T7" s="78">
        <v>7500</v>
      </c>
      <c r="U7" s="78">
        <v>322</v>
      </c>
      <c r="V7" s="78">
        <v>10</v>
      </c>
      <c r="W7" s="78">
        <v>42</v>
      </c>
      <c r="X7" s="78">
        <v>8000</v>
      </c>
      <c r="Y7" s="78">
        <v>330</v>
      </c>
      <c r="Z7" s="77" t="s">
        <v>336</v>
      </c>
    </row>
    <row r="8" spans="1:26" ht="51" customHeight="1" x14ac:dyDescent="0.25">
      <c r="A8" s="77" t="s">
        <v>254</v>
      </c>
      <c r="B8" s="78">
        <v>5</v>
      </c>
      <c r="C8" s="78">
        <v>12</v>
      </c>
      <c r="D8" s="78">
        <v>9800</v>
      </c>
      <c r="E8" s="78">
        <v>618</v>
      </c>
      <c r="F8" s="78">
        <v>5</v>
      </c>
      <c r="G8" s="78">
        <v>12</v>
      </c>
      <c r="H8" s="78">
        <v>10000</v>
      </c>
      <c r="I8" s="78">
        <v>619</v>
      </c>
      <c r="J8" s="78">
        <v>5</v>
      </c>
      <c r="K8" s="78">
        <v>12</v>
      </c>
      <c r="L8" s="78">
        <v>10000</v>
      </c>
      <c r="M8" s="78">
        <v>620</v>
      </c>
      <c r="N8" s="78">
        <v>5</v>
      </c>
      <c r="O8" s="78">
        <v>12</v>
      </c>
      <c r="P8" s="79">
        <v>10000</v>
      </c>
      <c r="Q8" s="78">
        <v>604</v>
      </c>
      <c r="R8" s="78">
        <v>5</v>
      </c>
      <c r="S8" s="78">
        <v>12</v>
      </c>
      <c r="T8" s="78">
        <v>10000</v>
      </c>
      <c r="U8" s="78">
        <v>588</v>
      </c>
      <c r="V8" s="78">
        <v>5</v>
      </c>
      <c r="W8" s="78">
        <v>14</v>
      </c>
      <c r="X8" s="78">
        <v>6000</v>
      </c>
      <c r="Y8" s="78">
        <v>518</v>
      </c>
      <c r="Z8" s="77" t="s">
        <v>337</v>
      </c>
    </row>
    <row r="9" spans="1:26" ht="51.75" customHeight="1" x14ac:dyDescent="0.25">
      <c r="A9" s="77" t="s">
        <v>255</v>
      </c>
      <c r="B9" s="78">
        <v>4</v>
      </c>
      <c r="C9" s="78">
        <v>12</v>
      </c>
      <c r="D9" s="78">
        <v>3300</v>
      </c>
      <c r="E9" s="78">
        <v>171</v>
      </c>
      <c r="F9" s="78">
        <v>4</v>
      </c>
      <c r="G9" s="78">
        <v>12</v>
      </c>
      <c r="H9" s="78">
        <v>3300</v>
      </c>
      <c r="I9" s="78">
        <v>171</v>
      </c>
      <c r="J9" s="78">
        <v>4</v>
      </c>
      <c r="K9" s="78">
        <v>12</v>
      </c>
      <c r="L9" s="78">
        <v>3300</v>
      </c>
      <c r="M9" s="78">
        <v>171</v>
      </c>
      <c r="N9" s="78">
        <v>4</v>
      </c>
      <c r="O9" s="78">
        <v>12</v>
      </c>
      <c r="P9" s="79">
        <v>3300</v>
      </c>
      <c r="Q9" s="78">
        <v>171</v>
      </c>
      <c r="R9" s="78">
        <v>4</v>
      </c>
      <c r="S9" s="78">
        <v>12</v>
      </c>
      <c r="T9" s="78">
        <v>3300</v>
      </c>
      <c r="U9" s="78">
        <v>171</v>
      </c>
      <c r="V9" s="78">
        <v>4</v>
      </c>
      <c r="W9" s="78">
        <v>14</v>
      </c>
      <c r="X9" s="78">
        <v>3500</v>
      </c>
      <c r="Y9" s="78">
        <v>171</v>
      </c>
      <c r="Z9" s="77" t="s">
        <v>338</v>
      </c>
    </row>
    <row r="10" spans="1:26" ht="81" customHeight="1" x14ac:dyDescent="0.25">
      <c r="A10" s="77" t="s">
        <v>256</v>
      </c>
      <c r="B10" s="78">
        <v>21</v>
      </c>
      <c r="C10" s="78">
        <v>28</v>
      </c>
      <c r="D10" s="78">
        <v>5000</v>
      </c>
      <c r="E10" s="78">
        <v>174</v>
      </c>
      <c r="F10" s="78">
        <v>21</v>
      </c>
      <c r="G10" s="78">
        <v>28</v>
      </c>
      <c r="H10" s="78">
        <v>4500</v>
      </c>
      <c r="I10" s="78">
        <v>153</v>
      </c>
      <c r="J10" s="78">
        <v>21</v>
      </c>
      <c r="K10" s="78">
        <v>28</v>
      </c>
      <c r="L10" s="78">
        <v>4000</v>
      </c>
      <c r="M10" s="78">
        <v>153</v>
      </c>
      <c r="N10" s="78">
        <v>21</v>
      </c>
      <c r="O10" s="78">
        <v>28</v>
      </c>
      <c r="P10" s="79">
        <v>4000</v>
      </c>
      <c r="Q10" s="78">
        <v>155</v>
      </c>
      <c r="R10" s="78">
        <v>21</v>
      </c>
      <c r="S10" s="80">
        <v>28</v>
      </c>
      <c r="T10" s="78">
        <v>4000</v>
      </c>
      <c r="U10" s="78">
        <v>155</v>
      </c>
      <c r="V10" s="78">
        <v>23</v>
      </c>
      <c r="W10" s="81">
        <v>30</v>
      </c>
      <c r="X10" s="78">
        <v>4000</v>
      </c>
      <c r="Y10" s="78">
        <v>155</v>
      </c>
      <c r="Z10" s="77" t="s">
        <v>339</v>
      </c>
    </row>
    <row r="11" spans="1:26" ht="93" customHeight="1" x14ac:dyDescent="0.25">
      <c r="A11" s="77" t="s">
        <v>257</v>
      </c>
      <c r="B11" s="78">
        <v>7</v>
      </c>
      <c r="C11" s="78">
        <v>27</v>
      </c>
      <c r="D11" s="78">
        <v>5800</v>
      </c>
      <c r="E11" s="78">
        <v>380</v>
      </c>
      <c r="F11" s="78">
        <v>7</v>
      </c>
      <c r="G11" s="78">
        <v>16</v>
      </c>
      <c r="H11" s="78">
        <v>4600</v>
      </c>
      <c r="I11" s="78">
        <v>225</v>
      </c>
      <c r="J11" s="78">
        <v>7</v>
      </c>
      <c r="K11" s="78">
        <v>19</v>
      </c>
      <c r="L11" s="78">
        <v>5000</v>
      </c>
      <c r="M11" s="78">
        <v>235</v>
      </c>
      <c r="N11" s="78">
        <v>7</v>
      </c>
      <c r="O11" s="78">
        <v>19</v>
      </c>
      <c r="P11" s="78">
        <v>5000</v>
      </c>
      <c r="Q11" s="78">
        <v>235</v>
      </c>
      <c r="R11" s="78">
        <v>7</v>
      </c>
      <c r="S11" s="78">
        <v>27</v>
      </c>
      <c r="T11" s="78">
        <v>5000</v>
      </c>
      <c r="U11" s="78">
        <v>226</v>
      </c>
      <c r="V11" s="78">
        <v>8</v>
      </c>
      <c r="W11" s="78">
        <v>20</v>
      </c>
      <c r="X11" s="78">
        <v>6500</v>
      </c>
      <c r="Y11" s="78">
        <v>227</v>
      </c>
      <c r="Z11" s="77" t="s">
        <v>340</v>
      </c>
    </row>
    <row r="12" spans="1:26" ht="23.25" customHeight="1" x14ac:dyDescent="0.25">
      <c r="A12" s="82" t="s">
        <v>0</v>
      </c>
      <c r="B12" s="83">
        <v>48</v>
      </c>
      <c r="C12" s="83">
        <v>134</v>
      </c>
      <c r="D12" s="83">
        <v>40600</v>
      </c>
      <c r="E12" s="83">
        <v>2086</v>
      </c>
      <c r="F12" s="83">
        <v>47</v>
      </c>
      <c r="G12" s="83">
        <v>123</v>
      </c>
      <c r="H12" s="83">
        <v>40400</v>
      </c>
      <c r="I12" s="83">
        <v>1893</v>
      </c>
      <c r="J12" s="83">
        <v>47</v>
      </c>
      <c r="K12" s="83">
        <v>126</v>
      </c>
      <c r="L12" s="83">
        <v>39300</v>
      </c>
      <c r="M12" s="83">
        <v>1909</v>
      </c>
      <c r="N12" s="83">
        <v>48</v>
      </c>
      <c r="O12" s="83">
        <v>127</v>
      </c>
      <c r="P12" s="83">
        <v>39800</v>
      </c>
      <c r="Q12" s="83">
        <v>1900</v>
      </c>
      <c r="R12" s="83">
        <v>48</v>
      </c>
      <c r="S12" s="83">
        <v>135</v>
      </c>
      <c r="T12" s="83">
        <v>39800</v>
      </c>
      <c r="U12" s="83">
        <v>1882</v>
      </c>
      <c r="V12" s="83">
        <v>51</v>
      </c>
      <c r="W12" s="83">
        <v>134</v>
      </c>
      <c r="X12" s="83">
        <v>39000</v>
      </c>
      <c r="Y12" s="83">
        <v>1821</v>
      </c>
      <c r="Z12" s="82" t="s">
        <v>341</v>
      </c>
    </row>
    <row r="13" spans="1:26" x14ac:dyDescent="0.25">
      <c r="A13" s="84" t="s">
        <v>334</v>
      </c>
      <c r="B13" s="84"/>
      <c r="C13" s="84"/>
      <c r="D13" s="84"/>
      <c r="E13" s="84"/>
      <c r="F13" s="84"/>
      <c r="G13" s="84"/>
      <c r="H13" s="84"/>
      <c r="I13" s="84"/>
      <c r="J13" s="84"/>
      <c r="K13" s="84"/>
      <c r="L13" s="84"/>
      <c r="M13" s="84"/>
      <c r="N13" s="84"/>
      <c r="O13" s="84"/>
      <c r="P13" s="84"/>
      <c r="Q13" s="84"/>
      <c r="R13" s="85"/>
      <c r="S13" s="85"/>
      <c r="T13" s="85"/>
      <c r="U13" s="85"/>
    </row>
    <row r="14" spans="1:26" x14ac:dyDescent="0.25">
      <c r="A14" s="86" t="s">
        <v>467</v>
      </c>
      <c r="B14" s="84"/>
      <c r="C14" s="84"/>
      <c r="D14" s="84"/>
      <c r="E14" s="84"/>
      <c r="F14" s="84"/>
      <c r="G14" s="84"/>
      <c r="H14" s="84"/>
      <c r="I14" s="84"/>
      <c r="J14" s="84"/>
      <c r="K14" s="84"/>
      <c r="L14" s="84"/>
      <c r="M14" s="84"/>
      <c r="N14" s="84"/>
      <c r="O14" s="84"/>
      <c r="P14" s="84"/>
      <c r="Q14" s="84"/>
      <c r="R14" s="85"/>
      <c r="S14" s="85"/>
      <c r="T14" s="85"/>
      <c r="U14" s="85"/>
    </row>
    <row r="15" spans="1:26" ht="16.5" customHeight="1" x14ac:dyDescent="0.25">
      <c r="A15" s="87" t="s">
        <v>460</v>
      </c>
    </row>
  </sheetData>
  <mergeCells count="10">
    <mergeCell ref="V3:Z3"/>
    <mergeCell ref="A1:Z1"/>
    <mergeCell ref="A2:Z2"/>
    <mergeCell ref="V4:Y4"/>
    <mergeCell ref="A4:A5"/>
    <mergeCell ref="B4:E4"/>
    <mergeCell ref="F4:I4"/>
    <mergeCell ref="J4:M4"/>
    <mergeCell ref="N4:Q4"/>
    <mergeCell ref="R4:U4"/>
  </mergeCells>
  <pageMargins left="0.4" right="0.27" top="0.98" bottom="0.54" header="0.3" footer="0.3"/>
  <pageSetup paperSize="9" scale="77" fitToHeight="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9"/>
  <sheetViews>
    <sheetView view="pageBreakPreview" topLeftCell="A27" zoomScaleSheetLayoutView="100" workbookViewId="0">
      <selection activeCell="K31" sqref="K31"/>
    </sheetView>
  </sheetViews>
  <sheetFormatPr defaultRowHeight="15" x14ac:dyDescent="0.25"/>
  <cols>
    <col min="1" max="1" width="25.140625" style="54" customWidth="1"/>
    <col min="2" max="2" width="8.7109375" style="54" customWidth="1"/>
    <col min="3" max="4" width="9.5703125" style="54" customWidth="1"/>
    <col min="5" max="5" width="10.140625" style="54" customWidth="1"/>
    <col min="6" max="6" width="9" style="54" customWidth="1"/>
    <col min="7" max="7" width="7.85546875" style="54" customWidth="1"/>
    <col min="8" max="8" width="27.42578125" style="54" customWidth="1"/>
    <col min="9" max="16384" width="9.140625" style="54"/>
  </cols>
  <sheetData>
    <row r="1" spans="1:8" s="45" customFormat="1" ht="18" customHeight="1" x14ac:dyDescent="0.25">
      <c r="A1" s="418" t="s">
        <v>725</v>
      </c>
      <c r="B1" s="418"/>
      <c r="C1" s="418"/>
      <c r="D1" s="418"/>
      <c r="E1" s="418"/>
      <c r="F1" s="418"/>
      <c r="G1" s="418"/>
      <c r="H1" s="418"/>
    </row>
    <row r="2" spans="1:8" s="45" customFormat="1" ht="18.75" customHeight="1" x14ac:dyDescent="0.25">
      <c r="A2" s="417" t="s">
        <v>461</v>
      </c>
      <c r="B2" s="417"/>
      <c r="C2" s="417"/>
      <c r="D2" s="417"/>
      <c r="E2" s="417"/>
      <c r="F2" s="417"/>
      <c r="G2" s="417"/>
      <c r="H2" s="417"/>
    </row>
    <row r="3" spans="1:8" s="45" customFormat="1" ht="19.5" customHeight="1" x14ac:dyDescent="0.25">
      <c r="A3" s="46"/>
      <c r="B3" s="46"/>
      <c r="C3" s="46"/>
      <c r="D3" s="424" t="s">
        <v>462</v>
      </c>
      <c r="E3" s="424"/>
      <c r="F3" s="424"/>
      <c r="G3" s="424"/>
      <c r="H3" s="424"/>
    </row>
    <row r="4" spans="1:8" s="45" customFormat="1" x14ac:dyDescent="0.25">
      <c r="A4" s="420" t="s">
        <v>259</v>
      </c>
      <c r="B4" s="421" t="s">
        <v>463</v>
      </c>
      <c r="C4" s="422"/>
      <c r="D4" s="422"/>
      <c r="E4" s="422"/>
      <c r="F4" s="422"/>
      <c r="G4" s="423"/>
      <c r="H4" s="335" t="s">
        <v>464</v>
      </c>
    </row>
    <row r="5" spans="1:8" s="45" customFormat="1" ht="15" customHeight="1" x14ac:dyDescent="0.25">
      <c r="A5" s="420"/>
      <c r="B5" s="48">
        <v>2012</v>
      </c>
      <c r="C5" s="49">
        <v>2013</v>
      </c>
      <c r="D5" s="49">
        <v>2014</v>
      </c>
      <c r="E5" s="49">
        <v>2015</v>
      </c>
      <c r="F5" s="50">
        <v>2016</v>
      </c>
      <c r="G5" s="25">
        <v>2017</v>
      </c>
      <c r="H5" s="336"/>
    </row>
    <row r="6" spans="1:8" ht="21.75" customHeight="1" x14ac:dyDescent="0.25">
      <c r="A6" s="43" t="s">
        <v>325</v>
      </c>
      <c r="B6" s="51"/>
      <c r="C6" s="51"/>
      <c r="D6" s="51"/>
      <c r="E6" s="51"/>
      <c r="F6" s="52"/>
      <c r="G6" s="53"/>
      <c r="H6" s="43" t="s">
        <v>726</v>
      </c>
    </row>
    <row r="7" spans="1:8" ht="21.75" customHeight="1" x14ac:dyDescent="0.25">
      <c r="A7" s="55" t="s">
        <v>245</v>
      </c>
      <c r="B7" s="56">
        <v>2876</v>
      </c>
      <c r="C7" s="57">
        <v>2923</v>
      </c>
      <c r="D7" s="57">
        <v>3037</v>
      </c>
      <c r="E7" s="57">
        <v>3139</v>
      </c>
      <c r="F7" s="58">
        <v>3309</v>
      </c>
      <c r="G7" s="59">
        <v>3465</v>
      </c>
      <c r="H7" s="55" t="s">
        <v>789</v>
      </c>
    </row>
    <row r="8" spans="1:8" ht="21.75" customHeight="1" x14ac:dyDescent="0.25">
      <c r="A8" s="55" t="s">
        <v>269</v>
      </c>
      <c r="B8" s="56">
        <v>151</v>
      </c>
      <c r="C8" s="57">
        <v>151</v>
      </c>
      <c r="D8" s="57">
        <v>151</v>
      </c>
      <c r="E8" s="57">
        <v>152</v>
      </c>
      <c r="F8" s="58">
        <v>152</v>
      </c>
      <c r="G8" s="59">
        <v>152</v>
      </c>
      <c r="H8" s="55" t="s">
        <v>790</v>
      </c>
    </row>
    <row r="9" spans="1:8" ht="21.75" customHeight="1" x14ac:dyDescent="0.25">
      <c r="A9" s="55" t="s">
        <v>270</v>
      </c>
      <c r="B9" s="56">
        <v>22</v>
      </c>
      <c r="C9" s="57">
        <v>22</v>
      </c>
      <c r="D9" s="57">
        <v>22</v>
      </c>
      <c r="E9" s="57">
        <v>22</v>
      </c>
      <c r="F9" s="58">
        <v>22</v>
      </c>
      <c r="G9" s="59">
        <v>39</v>
      </c>
      <c r="H9" s="55" t="s">
        <v>791</v>
      </c>
    </row>
    <row r="10" spans="1:8" ht="27.75" customHeight="1" x14ac:dyDescent="0.25">
      <c r="A10" s="55" t="s">
        <v>271</v>
      </c>
      <c r="B10" s="56">
        <v>1640</v>
      </c>
      <c r="C10" s="57">
        <v>1644</v>
      </c>
      <c r="D10" s="57">
        <v>1644</v>
      </c>
      <c r="E10" s="57">
        <v>1644</v>
      </c>
      <c r="F10" s="58">
        <v>1644</v>
      </c>
      <c r="G10" s="59">
        <v>1644</v>
      </c>
      <c r="H10" s="55" t="s">
        <v>792</v>
      </c>
    </row>
    <row r="11" spans="1:8" ht="21.75" customHeight="1" x14ac:dyDescent="0.25">
      <c r="A11" s="55" t="s">
        <v>272</v>
      </c>
      <c r="B11" s="56">
        <v>1325</v>
      </c>
      <c r="C11" s="57">
        <v>1325</v>
      </c>
      <c r="D11" s="57">
        <v>1325</v>
      </c>
      <c r="E11" s="57">
        <v>1328</v>
      </c>
      <c r="F11" s="58">
        <v>1338</v>
      </c>
      <c r="G11" s="59">
        <v>1338</v>
      </c>
      <c r="H11" s="55" t="s">
        <v>793</v>
      </c>
    </row>
    <row r="12" spans="1:8" ht="28.5" customHeight="1" x14ac:dyDescent="0.25">
      <c r="A12" s="55" t="s">
        <v>273</v>
      </c>
      <c r="B12" s="56">
        <v>6</v>
      </c>
      <c r="C12" s="57">
        <v>6</v>
      </c>
      <c r="D12" s="57">
        <v>10</v>
      </c>
      <c r="E12" s="57">
        <v>11</v>
      </c>
      <c r="F12" s="58">
        <v>11</v>
      </c>
      <c r="G12" s="59">
        <v>12</v>
      </c>
      <c r="H12" s="55" t="s">
        <v>794</v>
      </c>
    </row>
    <row r="13" spans="1:8" ht="21.75" customHeight="1" x14ac:dyDescent="0.25">
      <c r="A13" s="55" t="s">
        <v>0</v>
      </c>
      <c r="B13" s="60">
        <f>SUM(B7:B12)</f>
        <v>6020</v>
      </c>
      <c r="C13" s="60">
        <f>SUM(C7:C12)</f>
        <v>6071</v>
      </c>
      <c r="D13" s="60">
        <f>SUM(D7:D12)</f>
        <v>6189</v>
      </c>
      <c r="E13" s="60">
        <f>SUM(E7:E12)</f>
        <v>6296</v>
      </c>
      <c r="F13" s="61">
        <f>SUM(F7:F12)</f>
        <v>6476</v>
      </c>
      <c r="G13" s="60">
        <v>6650</v>
      </c>
      <c r="H13" s="55" t="s">
        <v>659</v>
      </c>
    </row>
    <row r="14" spans="1:8" ht="21.75" customHeight="1" x14ac:dyDescent="0.25">
      <c r="A14" s="62" t="s">
        <v>326</v>
      </c>
      <c r="B14" s="56"/>
      <c r="C14" s="56"/>
      <c r="D14" s="56"/>
      <c r="E14" s="56"/>
      <c r="F14" s="63"/>
      <c r="G14" s="59"/>
      <c r="H14" s="62" t="s">
        <v>727</v>
      </c>
    </row>
    <row r="15" spans="1:8" ht="21.75" customHeight="1" x14ac:dyDescent="0.25">
      <c r="A15" s="55" t="s">
        <v>274</v>
      </c>
      <c r="B15" s="56">
        <v>248</v>
      </c>
      <c r="C15" s="57">
        <v>248</v>
      </c>
      <c r="D15" s="57">
        <v>248</v>
      </c>
      <c r="E15" s="57">
        <v>253</v>
      </c>
      <c r="F15" s="58">
        <v>253</v>
      </c>
      <c r="G15" s="59">
        <v>288</v>
      </c>
      <c r="H15" s="55" t="s">
        <v>795</v>
      </c>
    </row>
    <row r="16" spans="1:8" ht="21.75" customHeight="1" x14ac:dyDescent="0.25">
      <c r="A16" s="55" t="s">
        <v>275</v>
      </c>
      <c r="B16" s="56">
        <v>287</v>
      </c>
      <c r="C16" s="57">
        <v>287</v>
      </c>
      <c r="D16" s="57">
        <v>287</v>
      </c>
      <c r="E16" s="57">
        <v>289</v>
      </c>
      <c r="F16" s="58">
        <v>293</v>
      </c>
      <c r="G16" s="59">
        <v>293</v>
      </c>
      <c r="H16" s="55" t="s">
        <v>796</v>
      </c>
    </row>
    <row r="17" spans="1:8" ht="21.75" customHeight="1" x14ac:dyDescent="0.25">
      <c r="A17" s="55" t="s">
        <v>241</v>
      </c>
      <c r="B17" s="56">
        <v>76</v>
      </c>
      <c r="C17" s="57">
        <v>76</v>
      </c>
      <c r="D17" s="57">
        <v>76</v>
      </c>
      <c r="E17" s="57">
        <v>76</v>
      </c>
      <c r="F17" s="58">
        <v>76</v>
      </c>
      <c r="G17" s="59">
        <v>76</v>
      </c>
      <c r="H17" s="55" t="s">
        <v>797</v>
      </c>
    </row>
    <row r="18" spans="1:8" ht="21.75" customHeight="1" x14ac:dyDescent="0.25">
      <c r="A18" s="55" t="s">
        <v>276</v>
      </c>
      <c r="B18" s="56">
        <v>636</v>
      </c>
      <c r="C18" s="57">
        <v>636</v>
      </c>
      <c r="D18" s="57">
        <v>808</v>
      </c>
      <c r="E18" s="57">
        <v>812</v>
      </c>
      <c r="F18" s="58">
        <v>813</v>
      </c>
      <c r="G18" s="59">
        <v>813</v>
      </c>
      <c r="H18" s="55" t="s">
        <v>798</v>
      </c>
    </row>
    <row r="19" spans="1:8" ht="21.75" customHeight="1" x14ac:dyDescent="0.25">
      <c r="A19" s="55" t="s">
        <v>243</v>
      </c>
      <c r="B19" s="56">
        <v>471</v>
      </c>
      <c r="C19" s="57">
        <v>500</v>
      </c>
      <c r="D19" s="57">
        <v>668</v>
      </c>
      <c r="E19" s="57">
        <v>668</v>
      </c>
      <c r="F19" s="58">
        <v>668</v>
      </c>
      <c r="G19" s="59">
        <v>668</v>
      </c>
      <c r="H19" s="55" t="s">
        <v>799</v>
      </c>
    </row>
    <row r="20" spans="1:8" x14ac:dyDescent="0.25">
      <c r="A20" s="55" t="s">
        <v>277</v>
      </c>
      <c r="B20" s="56">
        <v>66</v>
      </c>
      <c r="C20" s="57">
        <v>66</v>
      </c>
      <c r="D20" s="57">
        <v>66</v>
      </c>
      <c r="E20" s="57">
        <v>67</v>
      </c>
      <c r="F20" s="58">
        <v>68</v>
      </c>
      <c r="G20" s="59">
        <v>68</v>
      </c>
      <c r="H20" s="55" t="s">
        <v>800</v>
      </c>
    </row>
    <row r="21" spans="1:8" ht="21.75" customHeight="1" x14ac:dyDescent="0.25">
      <c r="A21" s="55" t="s">
        <v>327</v>
      </c>
      <c r="B21" s="56">
        <v>433</v>
      </c>
      <c r="C21" s="57">
        <v>433</v>
      </c>
      <c r="D21" s="57">
        <v>475</v>
      </c>
      <c r="E21" s="57">
        <v>499</v>
      </c>
      <c r="F21" s="58">
        <v>502</v>
      </c>
      <c r="G21" s="59">
        <v>837</v>
      </c>
      <c r="H21" s="55" t="s">
        <v>801</v>
      </c>
    </row>
    <row r="22" spans="1:8" ht="29.25" customHeight="1" x14ac:dyDescent="0.25">
      <c r="A22" s="55" t="s">
        <v>273</v>
      </c>
      <c r="B22" s="56">
        <v>941</v>
      </c>
      <c r="C22" s="57">
        <v>946</v>
      </c>
      <c r="D22" s="57">
        <v>946</v>
      </c>
      <c r="E22" s="57">
        <v>964</v>
      </c>
      <c r="F22" s="58">
        <v>976</v>
      </c>
      <c r="G22" s="59">
        <v>999</v>
      </c>
      <c r="H22" s="55" t="s">
        <v>794</v>
      </c>
    </row>
    <row r="23" spans="1:8" ht="21.75" customHeight="1" x14ac:dyDescent="0.25">
      <c r="A23" s="55" t="s">
        <v>278</v>
      </c>
      <c r="B23" s="56">
        <v>34</v>
      </c>
      <c r="C23" s="57">
        <v>34</v>
      </c>
      <c r="D23" s="57">
        <v>34</v>
      </c>
      <c r="E23" s="57">
        <v>34</v>
      </c>
      <c r="F23" s="58">
        <v>35</v>
      </c>
      <c r="G23" s="59">
        <v>35</v>
      </c>
      <c r="H23" s="55" t="s">
        <v>802</v>
      </c>
    </row>
    <row r="24" spans="1:8" ht="21.75" customHeight="1" x14ac:dyDescent="0.25">
      <c r="A24" s="55" t="s">
        <v>279</v>
      </c>
      <c r="B24" s="56">
        <v>16</v>
      </c>
      <c r="C24" s="57">
        <v>16</v>
      </c>
      <c r="D24" s="57">
        <v>16</v>
      </c>
      <c r="E24" s="57">
        <v>16</v>
      </c>
      <c r="F24" s="58">
        <v>16</v>
      </c>
      <c r="G24" s="59">
        <v>77</v>
      </c>
      <c r="H24" s="55" t="s">
        <v>803</v>
      </c>
    </row>
    <row r="25" spans="1:8" ht="21.75" customHeight="1" x14ac:dyDescent="0.25">
      <c r="A25" s="62" t="s">
        <v>0</v>
      </c>
      <c r="B25" s="60">
        <f>SUM(B15:B24)</f>
        <v>3208</v>
      </c>
      <c r="C25" s="60">
        <f>SUM(C15:C24)</f>
        <v>3242</v>
      </c>
      <c r="D25" s="60">
        <f>SUM(D15:D24)</f>
        <v>3624</v>
      </c>
      <c r="E25" s="60">
        <f>SUM(E15:E24)</f>
        <v>3678</v>
      </c>
      <c r="F25" s="61">
        <f>SUM(F15:F24)</f>
        <v>3700</v>
      </c>
      <c r="G25" s="60">
        <v>3854</v>
      </c>
      <c r="H25" s="55" t="s">
        <v>659</v>
      </c>
    </row>
    <row r="26" spans="1:8" ht="21.75" customHeight="1" x14ac:dyDescent="0.25">
      <c r="A26" s="62" t="s">
        <v>260</v>
      </c>
      <c r="B26" s="59">
        <v>373</v>
      </c>
      <c r="C26" s="59">
        <v>387</v>
      </c>
      <c r="D26" s="59">
        <v>387</v>
      </c>
      <c r="E26" s="59">
        <v>387</v>
      </c>
      <c r="F26" s="58">
        <v>387</v>
      </c>
      <c r="G26" s="59">
        <v>387</v>
      </c>
      <c r="H26" s="62" t="s">
        <v>728</v>
      </c>
    </row>
    <row r="27" spans="1:8" ht="21.75" customHeight="1" x14ac:dyDescent="0.25">
      <c r="A27" s="62" t="s">
        <v>261</v>
      </c>
      <c r="B27" s="59">
        <v>345</v>
      </c>
      <c r="C27" s="59">
        <v>446</v>
      </c>
      <c r="D27" s="59">
        <v>484</v>
      </c>
      <c r="E27" s="59">
        <v>484</v>
      </c>
      <c r="F27" s="58">
        <v>537</v>
      </c>
      <c r="G27" s="59">
        <v>547</v>
      </c>
      <c r="H27" s="62" t="s">
        <v>729</v>
      </c>
    </row>
    <row r="28" spans="1:8" ht="21.75" customHeight="1" x14ac:dyDescent="0.25">
      <c r="A28" s="62" t="s">
        <v>268</v>
      </c>
      <c r="B28" s="59"/>
      <c r="C28" s="59"/>
      <c r="D28" s="59">
        <v>398</v>
      </c>
      <c r="E28" s="59">
        <v>779</v>
      </c>
      <c r="F28" s="58">
        <v>1052</v>
      </c>
      <c r="G28" s="59">
        <v>1497</v>
      </c>
      <c r="H28" s="62" t="s">
        <v>730</v>
      </c>
    </row>
    <row r="29" spans="1:8" ht="21.75" customHeight="1" x14ac:dyDescent="0.25">
      <c r="A29" s="62" t="s">
        <v>160</v>
      </c>
      <c r="B29" s="60">
        <f>B13+B25+B26+B27+B28</f>
        <v>9946</v>
      </c>
      <c r="C29" s="60">
        <f>C13+C25+C26+C27+C28</f>
        <v>10146</v>
      </c>
      <c r="D29" s="60">
        <f>D13+D25+D26+D27+D28</f>
        <v>11082</v>
      </c>
      <c r="E29" s="60">
        <f>E13+E25+E26+E27+E28</f>
        <v>11624</v>
      </c>
      <c r="F29" s="61">
        <f>F13+F25+F26+F27+F28</f>
        <v>12152</v>
      </c>
      <c r="G29" s="60">
        <v>12935</v>
      </c>
      <c r="H29" s="62" t="s">
        <v>409</v>
      </c>
    </row>
    <row r="30" spans="1:8" ht="21.75" customHeight="1" x14ac:dyDescent="0.25">
      <c r="A30" s="64" t="s">
        <v>262</v>
      </c>
      <c r="B30" s="57">
        <v>1018</v>
      </c>
      <c r="C30" s="57">
        <v>1024</v>
      </c>
      <c r="D30" s="57">
        <v>1024</v>
      </c>
      <c r="E30" s="57">
        <v>1073</v>
      </c>
      <c r="F30" s="58">
        <v>1087</v>
      </c>
      <c r="G30" s="59">
        <v>1186</v>
      </c>
      <c r="H30" s="64" t="s">
        <v>804</v>
      </c>
    </row>
    <row r="31" spans="1:8" ht="21.75" customHeight="1" x14ac:dyDescent="0.25">
      <c r="A31" s="64" t="s">
        <v>263</v>
      </c>
      <c r="B31" s="57">
        <v>80</v>
      </c>
      <c r="C31" s="57">
        <v>99</v>
      </c>
      <c r="D31" s="57">
        <v>99</v>
      </c>
      <c r="E31" s="57">
        <v>99</v>
      </c>
      <c r="F31" s="58">
        <v>99</v>
      </c>
      <c r="G31" s="59">
        <v>99</v>
      </c>
      <c r="H31" s="64" t="s">
        <v>805</v>
      </c>
    </row>
    <row r="32" spans="1:8" ht="21.75" customHeight="1" x14ac:dyDescent="0.25">
      <c r="A32" s="64" t="s">
        <v>264</v>
      </c>
      <c r="B32" s="57">
        <v>655</v>
      </c>
      <c r="C32" s="57">
        <v>732</v>
      </c>
      <c r="D32" s="57">
        <v>770</v>
      </c>
      <c r="E32" s="57">
        <v>770</v>
      </c>
      <c r="F32" s="58">
        <v>776</v>
      </c>
      <c r="G32" s="59">
        <v>776</v>
      </c>
      <c r="H32" s="64" t="s">
        <v>806</v>
      </c>
    </row>
    <row r="33" spans="1:8" ht="21.75" customHeight="1" x14ac:dyDescent="0.25">
      <c r="A33" s="64" t="s">
        <v>265</v>
      </c>
      <c r="B33" s="57">
        <v>4</v>
      </c>
      <c r="C33" s="57">
        <v>4</v>
      </c>
      <c r="D33" s="57">
        <v>4</v>
      </c>
      <c r="E33" s="57">
        <v>4</v>
      </c>
      <c r="F33" s="58">
        <v>4</v>
      </c>
      <c r="G33" s="59">
        <v>4</v>
      </c>
      <c r="H33" s="64" t="s">
        <v>807</v>
      </c>
    </row>
    <row r="34" spans="1:8" x14ac:dyDescent="0.25">
      <c r="A34" s="64" t="s">
        <v>266</v>
      </c>
      <c r="B34" s="57">
        <v>23</v>
      </c>
      <c r="C34" s="57">
        <v>26</v>
      </c>
      <c r="D34" s="57">
        <v>23</v>
      </c>
      <c r="E34" s="57">
        <v>23</v>
      </c>
      <c r="F34" s="58">
        <v>23</v>
      </c>
      <c r="G34" s="59">
        <v>23</v>
      </c>
      <c r="H34" s="64" t="s">
        <v>808</v>
      </c>
    </row>
    <row r="35" spans="1:8" x14ac:dyDescent="0.25">
      <c r="A35" s="64" t="s">
        <v>267</v>
      </c>
      <c r="B35" s="57">
        <v>729</v>
      </c>
      <c r="C35" s="57">
        <v>732</v>
      </c>
      <c r="D35" s="57">
        <v>787</v>
      </c>
      <c r="E35" s="57">
        <v>794</v>
      </c>
      <c r="F35" s="57">
        <v>795</v>
      </c>
      <c r="G35" s="59">
        <v>804</v>
      </c>
      <c r="H35" s="64" t="s">
        <v>809</v>
      </c>
    </row>
    <row r="36" spans="1:8" x14ac:dyDescent="0.25">
      <c r="A36" s="65" t="s">
        <v>342</v>
      </c>
      <c r="B36" s="65"/>
      <c r="C36" s="65"/>
      <c r="D36" s="66"/>
      <c r="E36" s="66"/>
      <c r="F36" s="66"/>
      <c r="G36" s="66"/>
      <c r="H36" s="67"/>
    </row>
    <row r="37" spans="1:8" x14ac:dyDescent="0.25">
      <c r="A37" s="69" t="s">
        <v>468</v>
      </c>
      <c r="B37" s="70"/>
      <c r="C37" s="70"/>
      <c r="D37" s="71"/>
      <c r="E37" s="71"/>
      <c r="F37" s="71"/>
      <c r="G37" s="71"/>
      <c r="H37" s="72"/>
    </row>
    <row r="38" spans="1:8" ht="15" customHeight="1" x14ac:dyDescent="0.25">
      <c r="A38" s="70" t="s">
        <v>343</v>
      </c>
      <c r="B38" s="70"/>
      <c r="C38" s="70"/>
      <c r="D38" s="71"/>
      <c r="E38" s="71"/>
      <c r="F38" s="71"/>
      <c r="G38" s="71"/>
      <c r="H38" s="72"/>
    </row>
    <row r="39" spans="1:8" ht="35.25" customHeight="1" x14ac:dyDescent="0.25">
      <c r="A39" s="419" t="s">
        <v>314</v>
      </c>
      <c r="B39" s="419"/>
      <c r="C39" s="419"/>
      <c r="D39" s="419"/>
      <c r="E39" s="419"/>
      <c r="F39" s="419"/>
      <c r="G39" s="419"/>
      <c r="H39" s="419"/>
    </row>
  </sheetData>
  <mergeCells count="7">
    <mergeCell ref="A2:H2"/>
    <mergeCell ref="A1:H1"/>
    <mergeCell ref="A39:H39"/>
    <mergeCell ref="H4:H5"/>
    <mergeCell ref="A4:A5"/>
    <mergeCell ref="B4:G4"/>
    <mergeCell ref="D3:H3"/>
  </mergeCells>
  <pageMargins left="0.7" right="0.4" top="0.62" bottom="0.52" header="0.3" footer="0.3"/>
  <pageSetup paperSize="9" scale="84"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18</vt:i4>
      </vt:variant>
    </vt:vector>
  </HeadingPairs>
  <TitlesOfParts>
    <vt:vector size="34" baseType="lpstr">
      <vt:lpstr>6.1.1Table 1 old</vt:lpstr>
      <vt:lpstr>6.01</vt:lpstr>
      <vt:lpstr>6.02</vt:lpstr>
      <vt:lpstr>6.03</vt:lpstr>
      <vt:lpstr>6.04</vt:lpstr>
      <vt:lpstr>6.05</vt:lpstr>
      <vt:lpstr>6.06</vt:lpstr>
      <vt:lpstr>6.07</vt:lpstr>
      <vt:lpstr>6.08</vt:lpstr>
      <vt:lpstr>6.9</vt:lpstr>
      <vt:lpstr>6.10</vt:lpstr>
      <vt:lpstr>6.11</vt:lpstr>
      <vt:lpstr>6.12</vt:lpstr>
      <vt:lpstr>6.13</vt:lpstr>
      <vt:lpstr>6.14</vt:lpstr>
      <vt:lpstr>6.15</vt:lpstr>
      <vt:lpstr>'6.01'!Print_Area</vt:lpstr>
      <vt:lpstr>'6.02'!Print_Area</vt:lpstr>
      <vt:lpstr>'6.03'!Print_Area</vt:lpstr>
      <vt:lpstr>'6.04'!Print_Area</vt:lpstr>
      <vt:lpstr>'6.05'!Print_Area</vt:lpstr>
      <vt:lpstr>'6.06'!Print_Area</vt:lpstr>
      <vt:lpstr>'6.08'!Print_Area</vt:lpstr>
      <vt:lpstr>'6.1.1Table 1 old'!Print_Area</vt:lpstr>
      <vt:lpstr>'6.10'!Print_Area</vt:lpstr>
      <vt:lpstr>'6.11'!Print_Area</vt:lpstr>
      <vt:lpstr>'6.12'!Print_Area</vt:lpstr>
      <vt:lpstr>'6.13'!Print_Area</vt:lpstr>
      <vt:lpstr>'6.14'!Print_Area</vt:lpstr>
      <vt:lpstr>'6.15'!Print_Area</vt:lpstr>
      <vt:lpstr>'6.9'!Print_Area</vt:lpstr>
      <vt:lpstr>'6.02'!Print_Titles</vt:lpstr>
      <vt:lpstr>'6.07'!Print_Titles</vt:lpstr>
      <vt:lpstr>'6.08'!Print_Titles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SSD</cp:lastModifiedBy>
  <cp:lastPrinted>2019-05-02T18:10:26Z</cp:lastPrinted>
  <dcterms:created xsi:type="dcterms:W3CDTF">2017-12-14T07:01:07Z</dcterms:created>
  <dcterms:modified xsi:type="dcterms:W3CDTF">2019-05-02T21:20:02Z</dcterms:modified>
</cp:coreProperties>
</file>