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able 1.3" sheetId="1" r:id="rId1"/>
  </sheets>
  <definedNames>
    <definedName name="_xlnm.Print_Area" localSheetId="0">'Table 1.3'!$A$1:$Z$31</definedName>
    <definedName name="_xlnm.Print_Titles" localSheetId="0">'Table 1.3'!$A:$A</definedName>
  </definedNames>
  <calcPr calcId="124519"/>
</workbook>
</file>

<file path=xl/calcChain.xml><?xml version="1.0" encoding="utf-8"?>
<calcChain xmlns="http://schemas.openxmlformats.org/spreadsheetml/2006/main">
  <c r="Z7" i="1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6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R10"/>
  <c r="R11"/>
  <c r="R12"/>
  <c r="R13"/>
  <c r="R14"/>
  <c r="R15"/>
  <c r="R16"/>
  <c r="R17"/>
  <c r="R18"/>
  <c r="R19"/>
  <c r="R20"/>
  <c r="R21"/>
  <c r="R22"/>
  <c r="R23"/>
  <c r="R24"/>
  <c r="R25"/>
  <c r="R2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6"/>
  <c r="R7"/>
  <c r="R8"/>
  <c r="R9"/>
  <c r="R6"/>
  <c r="Q26"/>
  <c r="P2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6"/>
</calcChain>
</file>

<file path=xl/sharedStrings.xml><?xml version="1.0" encoding="utf-8"?>
<sst xmlns="http://schemas.openxmlformats.org/spreadsheetml/2006/main" count="50" uniqueCount="39">
  <si>
    <t>Annual Growth Rate</t>
  </si>
  <si>
    <t>CAGR</t>
  </si>
  <si>
    <t>Share in World Exports</t>
  </si>
  <si>
    <t>Change in Share</t>
  </si>
  <si>
    <t>2013/2002</t>
  </si>
  <si>
    <t>Argentina</t>
  </si>
  <si>
    <t>Australia</t>
  </si>
  <si>
    <t>Brazil</t>
  </si>
  <si>
    <t>Canada</t>
  </si>
  <si>
    <t>China</t>
  </si>
  <si>
    <t>Extra-EU(28) exports</t>
  </si>
  <si>
    <t>France</t>
  </si>
  <si>
    <t>Germany</t>
  </si>
  <si>
    <t>India</t>
  </si>
  <si>
    <t>Indonesia</t>
  </si>
  <si>
    <t>Italy</t>
  </si>
  <si>
    <t>Japan</t>
  </si>
  <si>
    <t>Korea, Republic of</t>
  </si>
  <si>
    <t>Mexico</t>
  </si>
  <si>
    <t>Russian Federation</t>
  </si>
  <si>
    <t>Saudi Arabia, Kingdom of</t>
  </si>
  <si>
    <t>South Africa</t>
  </si>
  <si>
    <t>Turkey</t>
  </si>
  <si>
    <t>United Kingdom</t>
  </si>
  <si>
    <t>United States</t>
  </si>
  <si>
    <t>World  (Incl.re Exports)</t>
  </si>
  <si>
    <t>European Commission Dte General for Trade( For EU Exports Data )   &amp; European Central Bank (for Euro -Dollar Conversion)</t>
  </si>
  <si>
    <t>Name of the G-20 Countries</t>
  </si>
  <si>
    <t>INDIA, G-20 AND THE WORLD</t>
  </si>
  <si>
    <t>(US $ Billion)</t>
  </si>
  <si>
    <t>2013/2012</t>
  </si>
  <si>
    <t xml:space="preserve">                                                                                              Merchandise Exports- G20 Countries</t>
  </si>
  <si>
    <t>2014/2013</t>
  </si>
  <si>
    <t>2014/2002</t>
  </si>
  <si>
    <t>Source : International Trade Statistics 2015, World Trade Organization (2002-2014- data)</t>
  </si>
  <si>
    <t xml:space="preserve">International Financial Statistics, IMF (2010-2014-data) </t>
  </si>
  <si>
    <t>Note :-Figures of exports given above are of export from respective countries ( given in col 1 ) to the world.</t>
  </si>
  <si>
    <t xml:space="preserve">  CAGR stands for Compound Annual Growth Rate.</t>
  </si>
  <si>
    <t>Table 1.3 Export (Goods) Growth and Share in World Exports : India and G-20 Countries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</si>
</sst>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7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3" xfId="0" applyFont="1" applyBorder="1"/>
    <xf numFmtId="0" fontId="3" fillId="2" borderId="2" xfId="0" applyFont="1" applyFill="1" applyBorder="1"/>
    <xf numFmtId="0" fontId="3" fillId="3" borderId="6" xfId="0" applyFont="1" applyFill="1" applyBorder="1" applyAlignment="1">
      <alignment horizontal="center"/>
    </xf>
    <xf numFmtId="1" fontId="3" fillId="3" borderId="0" xfId="0" applyNumberFormat="1" applyFont="1" applyFill="1" applyBorder="1" applyAlignment="1">
      <alignment horizontal="center"/>
    </xf>
    <xf numFmtId="10" fontId="3" fillId="3" borderId="8" xfId="0" applyNumberFormat="1" applyFont="1" applyFill="1" applyBorder="1" applyAlignment="1">
      <alignment horizontal="center"/>
    </xf>
    <xf numFmtId="10" fontId="3" fillId="3" borderId="6" xfId="0" applyNumberFormat="1" applyFont="1" applyFill="1" applyBorder="1" applyAlignment="1">
      <alignment horizontal="center"/>
    </xf>
    <xf numFmtId="10" fontId="3" fillId="3" borderId="0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" fontId="3" fillId="4" borderId="0" xfId="0" applyNumberFormat="1" applyFont="1" applyFill="1" applyBorder="1" applyAlignment="1">
      <alignment horizontal="center"/>
    </xf>
    <xf numFmtId="10" fontId="3" fillId="4" borderId="8" xfId="0" applyNumberFormat="1" applyFont="1" applyFill="1" applyBorder="1" applyAlignment="1">
      <alignment horizontal="center"/>
    </xf>
    <xf numFmtId="10" fontId="3" fillId="4" borderId="6" xfId="0" applyNumberFormat="1" applyFont="1" applyFill="1" applyBorder="1" applyAlignment="1">
      <alignment horizontal="center"/>
    </xf>
    <xf numFmtId="10" fontId="3" fillId="4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2" xfId="0" applyFont="1" applyFill="1" applyBorder="1"/>
    <xf numFmtId="0" fontId="3" fillId="3" borderId="0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5" fillId="2" borderId="4" xfId="0" applyFont="1" applyFill="1" applyBorder="1"/>
    <xf numFmtId="0" fontId="5" fillId="3" borderId="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10" fontId="5" fillId="3" borderId="7" xfId="0" applyNumberFormat="1" applyFont="1" applyFill="1" applyBorder="1" applyAlignment="1">
      <alignment horizontal="center"/>
    </xf>
    <xf numFmtId="10" fontId="5" fillId="3" borderId="3" xfId="0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0" borderId="0" xfId="0" applyFont="1"/>
    <xf numFmtId="10" fontId="3" fillId="3" borderId="0" xfId="0" applyNumberFormat="1" applyFont="1" applyFill="1" applyBorder="1"/>
    <xf numFmtId="0" fontId="2" fillId="2" borderId="17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10" fontId="0" fillId="0" borderId="0" xfId="0" applyNumberFormat="1"/>
    <xf numFmtId="10" fontId="3" fillId="3" borderId="9" xfId="0" applyNumberFormat="1" applyFont="1" applyFill="1" applyBorder="1" applyAlignment="1">
      <alignment horizontal="center"/>
    </xf>
    <xf numFmtId="165" fontId="3" fillId="3" borderId="8" xfId="0" applyNumberFormat="1" applyFont="1" applyFill="1" applyBorder="1" applyAlignment="1">
      <alignment horizontal="center"/>
    </xf>
    <xf numFmtId="165" fontId="3" fillId="4" borderId="8" xfId="0" applyNumberFormat="1" applyFont="1" applyFill="1" applyBorder="1" applyAlignment="1">
      <alignment horizontal="center"/>
    </xf>
    <xf numFmtId="0" fontId="2" fillId="2" borderId="7" xfId="0" applyFont="1" applyFill="1" applyBorder="1" applyAlignment="1"/>
    <xf numFmtId="0" fontId="2" fillId="2" borderId="3" xfId="0" applyFont="1" applyFill="1" applyBorder="1" applyAlignment="1"/>
    <xf numFmtId="0" fontId="2" fillId="2" borderId="0" xfId="0" applyFont="1" applyFill="1" applyBorder="1" applyAlignment="1"/>
    <xf numFmtId="0" fontId="1" fillId="2" borderId="21" xfId="0" applyFont="1" applyFill="1" applyBorder="1" applyAlignment="1">
      <alignment horizontal="right"/>
    </xf>
    <xf numFmtId="164" fontId="1" fillId="2" borderId="22" xfId="0" applyNumberFormat="1" applyFont="1" applyFill="1" applyBorder="1" applyAlignment="1"/>
    <xf numFmtId="0" fontId="1" fillId="2" borderId="2" xfId="0" applyFont="1" applyFill="1" applyBorder="1" applyAlignment="1"/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1" fontId="3" fillId="3" borderId="27" xfId="0" applyNumberFormat="1" applyFont="1" applyFill="1" applyBorder="1" applyAlignment="1">
      <alignment horizontal="center"/>
    </xf>
    <xf numFmtId="1" fontId="3" fillId="4" borderId="27" xfId="0" applyNumberFormat="1" applyFont="1" applyFill="1" applyBorder="1" applyAlignment="1">
      <alignment horizontal="center"/>
    </xf>
    <xf numFmtId="1" fontId="5" fillId="3" borderId="24" xfId="0" applyNumberFormat="1" applyFont="1" applyFill="1" applyBorder="1" applyAlignment="1">
      <alignment horizontal="center"/>
    </xf>
    <xf numFmtId="0" fontId="3" fillId="3" borderId="27" xfId="0" applyFont="1" applyFill="1" applyBorder="1"/>
    <xf numFmtId="0" fontId="3" fillId="3" borderId="21" xfId="0" applyFont="1" applyFill="1" applyBorder="1"/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10" fontId="3" fillId="3" borderId="20" xfId="0" applyNumberFormat="1" applyFont="1" applyFill="1" applyBorder="1" applyAlignment="1">
      <alignment horizontal="center"/>
    </xf>
    <xf numFmtId="165" fontId="3" fillId="3" borderId="31" xfId="0" applyNumberFormat="1" applyFont="1" applyFill="1" applyBorder="1" applyAlignment="1">
      <alignment horizontal="center"/>
    </xf>
    <xf numFmtId="10" fontId="3" fillId="4" borderId="20" xfId="0" applyNumberFormat="1" applyFont="1" applyFill="1" applyBorder="1" applyAlignment="1">
      <alignment horizontal="center"/>
    </xf>
    <xf numFmtId="165" fontId="3" fillId="4" borderId="31" xfId="0" applyNumberFormat="1" applyFont="1" applyFill="1" applyBorder="1" applyAlignment="1">
      <alignment horizontal="center"/>
    </xf>
    <xf numFmtId="10" fontId="3" fillId="3" borderId="32" xfId="0" applyNumberFormat="1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164" fontId="1" fillId="2" borderId="2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1"/>
  <sheetViews>
    <sheetView tabSelected="1" view="pageBreakPreview" topLeftCell="A10" zoomScale="85" zoomScaleSheetLayoutView="85" workbookViewId="0">
      <selection activeCell="P3" sqref="P3"/>
    </sheetView>
  </sheetViews>
  <sheetFormatPr defaultRowHeight="15"/>
  <cols>
    <col min="1" max="1" width="26.7109375" customWidth="1"/>
    <col min="2" max="2" width="11.42578125" customWidth="1"/>
    <col min="3" max="3" width="10.140625" customWidth="1"/>
    <col min="4" max="5" width="11" customWidth="1"/>
    <col min="6" max="6" width="10.5703125" customWidth="1"/>
    <col min="7" max="7" width="10.7109375" customWidth="1"/>
    <col min="8" max="8" width="10.42578125" customWidth="1"/>
    <col min="9" max="9" width="11.28515625" customWidth="1"/>
    <col min="10" max="10" width="11" customWidth="1"/>
    <col min="11" max="11" width="12.42578125" customWidth="1"/>
    <col min="12" max="14" width="10" customWidth="1"/>
    <col min="15" max="15" width="9.28515625" customWidth="1"/>
    <col min="16" max="16" width="21" customWidth="1"/>
    <col min="17" max="17" width="20.7109375" customWidth="1"/>
    <col min="18" max="19" width="12.28515625" customWidth="1"/>
    <col min="20" max="20" width="12.7109375" customWidth="1"/>
    <col min="21" max="21" width="12.140625" customWidth="1"/>
    <col min="22" max="26" width="13.140625" customWidth="1"/>
    <col min="28" max="28" width="10.140625" bestFit="1" customWidth="1"/>
  </cols>
  <sheetData>
    <row r="1" spans="1:28" ht="15.75">
      <c r="A1" s="44"/>
      <c r="B1" s="71" t="s">
        <v>28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3"/>
      <c r="P1" s="77" t="s">
        <v>28</v>
      </c>
      <c r="Q1" s="72"/>
      <c r="R1" s="72"/>
      <c r="S1" s="72"/>
      <c r="T1" s="72"/>
      <c r="U1" s="72"/>
      <c r="V1" s="72"/>
      <c r="W1" s="72"/>
      <c r="X1" s="72"/>
      <c r="Y1" s="72"/>
      <c r="Z1" s="73"/>
    </row>
    <row r="2" spans="1:28" ht="16.5" thickBot="1">
      <c r="A2" s="45"/>
      <c r="B2" s="74" t="s">
        <v>38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6"/>
      <c r="P2" s="78" t="s">
        <v>38</v>
      </c>
      <c r="Q2" s="79"/>
      <c r="R2" s="79"/>
      <c r="S2" s="79"/>
      <c r="T2" s="79"/>
      <c r="U2" s="79"/>
      <c r="V2" s="79"/>
      <c r="W2" s="79"/>
      <c r="X2" s="79"/>
      <c r="Y2" s="79"/>
      <c r="Z2" s="80"/>
    </row>
    <row r="3" spans="1:28" s="1" customFormat="1" ht="16.5" thickBot="1">
      <c r="A3" s="66" t="s">
        <v>27</v>
      </c>
      <c r="B3" s="40" t="s">
        <v>31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  <c r="N3" s="42"/>
      <c r="O3" s="43" t="s">
        <v>29</v>
      </c>
      <c r="P3" s="65" t="s">
        <v>0</v>
      </c>
      <c r="Q3" s="64" t="s">
        <v>0</v>
      </c>
      <c r="R3" s="20" t="s">
        <v>1</v>
      </c>
      <c r="S3" s="19" t="s">
        <v>1</v>
      </c>
      <c r="T3" s="68" t="s">
        <v>2</v>
      </c>
      <c r="U3" s="69"/>
      <c r="V3" s="69"/>
      <c r="W3" s="69"/>
      <c r="X3" s="69"/>
      <c r="Y3" s="68" t="s">
        <v>3</v>
      </c>
      <c r="Z3" s="70"/>
    </row>
    <row r="4" spans="1:28" ht="16.5" thickBot="1">
      <c r="A4" s="67"/>
      <c r="B4" s="21">
        <v>2002</v>
      </c>
      <c r="C4" s="22">
        <v>2003</v>
      </c>
      <c r="D4" s="22">
        <v>2004</v>
      </c>
      <c r="E4" s="22">
        <v>2005</v>
      </c>
      <c r="F4" s="22">
        <v>2006</v>
      </c>
      <c r="G4" s="22">
        <v>2007</v>
      </c>
      <c r="H4" s="22">
        <v>2008</v>
      </c>
      <c r="I4" s="22">
        <v>2009</v>
      </c>
      <c r="J4" s="22">
        <v>2010</v>
      </c>
      <c r="K4" s="22">
        <v>2011</v>
      </c>
      <c r="L4" s="22">
        <v>2012</v>
      </c>
      <c r="M4" s="22">
        <v>2013</v>
      </c>
      <c r="N4" s="22">
        <v>2014</v>
      </c>
      <c r="O4" s="46">
        <v>2015</v>
      </c>
      <c r="P4" s="55" t="s">
        <v>30</v>
      </c>
      <c r="Q4" s="23" t="s">
        <v>32</v>
      </c>
      <c r="R4" s="23" t="s">
        <v>4</v>
      </c>
      <c r="S4" s="21" t="s">
        <v>33</v>
      </c>
      <c r="T4" s="21">
        <v>2002</v>
      </c>
      <c r="U4" s="22">
        <v>2012</v>
      </c>
      <c r="V4" s="22">
        <v>2013</v>
      </c>
      <c r="W4" s="22">
        <v>2014</v>
      </c>
      <c r="X4" s="22">
        <v>2015</v>
      </c>
      <c r="Y4" s="23" t="s">
        <v>4</v>
      </c>
      <c r="Z4" s="56" t="s">
        <v>33</v>
      </c>
    </row>
    <row r="5" spans="1:28" ht="16.5" thickBot="1">
      <c r="A5" s="33">
        <v>1</v>
      </c>
      <c r="B5" s="34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  <c r="I5" s="35">
        <v>9</v>
      </c>
      <c r="J5" s="35">
        <v>10</v>
      </c>
      <c r="K5" s="35">
        <v>11</v>
      </c>
      <c r="L5" s="35">
        <v>12</v>
      </c>
      <c r="M5" s="35">
        <v>13</v>
      </c>
      <c r="N5" s="35">
        <v>14</v>
      </c>
      <c r="O5" s="47">
        <v>15</v>
      </c>
      <c r="P5" s="57">
        <v>16</v>
      </c>
      <c r="Q5" s="35">
        <v>17</v>
      </c>
      <c r="R5" s="35">
        <v>18</v>
      </c>
      <c r="S5" s="35">
        <v>19</v>
      </c>
      <c r="T5" s="35">
        <v>20</v>
      </c>
      <c r="U5" s="35">
        <v>21</v>
      </c>
      <c r="V5" s="35">
        <v>22</v>
      </c>
      <c r="W5" s="35">
        <v>23</v>
      </c>
      <c r="X5" s="35">
        <v>24</v>
      </c>
      <c r="Y5" s="35">
        <v>25</v>
      </c>
      <c r="Z5" s="47">
        <v>26</v>
      </c>
    </row>
    <row r="6" spans="1:28">
      <c r="A6" s="2" t="s">
        <v>5</v>
      </c>
      <c r="B6" s="3">
        <v>26</v>
      </c>
      <c r="C6" s="4">
        <v>29.565999999999999</v>
      </c>
      <c r="D6" s="4">
        <v>34.575699999999998</v>
      </c>
      <c r="E6" s="4">
        <v>40.350999999999999</v>
      </c>
      <c r="F6" s="4">
        <v>46.545999999999999</v>
      </c>
      <c r="G6" s="4">
        <v>55.778799999999997</v>
      </c>
      <c r="H6" s="4">
        <v>70.018299999999996</v>
      </c>
      <c r="I6" s="4">
        <v>55.6721</v>
      </c>
      <c r="J6" s="4">
        <v>64.7</v>
      </c>
      <c r="K6" s="4">
        <v>84.3</v>
      </c>
      <c r="L6" s="4">
        <v>75.2</v>
      </c>
      <c r="M6" s="4">
        <v>83</v>
      </c>
      <c r="N6" s="4">
        <v>72</v>
      </c>
      <c r="O6" s="48">
        <v>57</v>
      </c>
      <c r="P6" s="58">
        <f>((M6-L6)/L6)</f>
        <v>0.1037234042553191</v>
      </c>
      <c r="Q6" s="5">
        <f>(O6-M6)/M6</f>
        <v>-0.31325301204819278</v>
      </c>
      <c r="R6" s="5">
        <f>(M6/B6)^(1/11)-1</f>
        <v>0.11129076174805719</v>
      </c>
      <c r="S6" s="6">
        <f>(O6/B6)^(1/12)-1</f>
        <v>6.7599739081642074E-2</v>
      </c>
      <c r="T6" s="6">
        <v>4.0000000000000001E-3</v>
      </c>
      <c r="U6" s="7">
        <v>4.0000000000000001E-3</v>
      </c>
      <c r="V6" s="7">
        <v>4.0000000000000001E-3</v>
      </c>
      <c r="W6" s="7">
        <v>4.0000000000000001E-3</v>
      </c>
      <c r="X6" s="7">
        <v>3.0000000000000001E-3</v>
      </c>
      <c r="Y6" s="38">
        <f>V6-T6</f>
        <v>0</v>
      </c>
      <c r="Z6" s="59">
        <f>X6-T6</f>
        <v>-1E-3</v>
      </c>
      <c r="AB6" s="36"/>
    </row>
    <row r="7" spans="1:28">
      <c r="A7" s="2" t="s">
        <v>6</v>
      </c>
      <c r="B7" s="8">
        <v>65</v>
      </c>
      <c r="C7" s="9">
        <v>70</v>
      </c>
      <c r="D7" s="9">
        <v>87</v>
      </c>
      <c r="E7" s="9">
        <v>106</v>
      </c>
      <c r="F7" s="9">
        <v>123</v>
      </c>
      <c r="G7" s="9">
        <v>141</v>
      </c>
      <c r="H7" s="9">
        <v>187</v>
      </c>
      <c r="I7" s="9">
        <v>154</v>
      </c>
      <c r="J7" s="10">
        <v>213</v>
      </c>
      <c r="K7" s="10">
        <v>271.7</v>
      </c>
      <c r="L7" s="10">
        <v>256.7</v>
      </c>
      <c r="M7" s="10">
        <v>253</v>
      </c>
      <c r="N7" s="10">
        <v>241</v>
      </c>
      <c r="O7" s="49">
        <v>188</v>
      </c>
      <c r="P7" s="60">
        <f t="shared" ref="P7:P25" si="0">((M7-L7)/L7)</f>
        <v>-1.4413712504869454E-2</v>
      </c>
      <c r="Q7" s="11">
        <f t="shared" ref="Q7:Q25" si="1">(O7-M7)/M7</f>
        <v>-0.25691699604743085</v>
      </c>
      <c r="R7" s="11">
        <f t="shared" ref="R7:R26" si="2">(M7/B7)^(1/11)-1</f>
        <v>0.13150166349403936</v>
      </c>
      <c r="S7" s="12">
        <f t="shared" ref="S7:S26" si="3">(O7/B7)^(1/12)-1</f>
        <v>9.2539232113836301E-2</v>
      </c>
      <c r="T7" s="12">
        <v>0.01</v>
      </c>
      <c r="U7" s="13">
        <v>1.4E-2</v>
      </c>
      <c r="V7" s="13">
        <v>1.4E-2</v>
      </c>
      <c r="W7" s="13">
        <v>1.2999999999999999E-2</v>
      </c>
      <c r="X7" s="13">
        <v>1.0999999999999999E-2</v>
      </c>
      <c r="Y7" s="39">
        <f t="shared" ref="Y7:Y25" si="4">V7-T7</f>
        <v>4.0000000000000001E-3</v>
      </c>
      <c r="Z7" s="61">
        <f t="shared" ref="Z7:Z25" si="5">X7-T7</f>
        <v>9.9999999999999915E-4</v>
      </c>
    </row>
    <row r="8" spans="1:28">
      <c r="A8" s="2" t="s">
        <v>7</v>
      </c>
      <c r="B8" s="3">
        <v>60</v>
      </c>
      <c r="C8" s="14">
        <v>73</v>
      </c>
      <c r="D8" s="14">
        <v>97</v>
      </c>
      <c r="E8" s="14">
        <v>119</v>
      </c>
      <c r="F8" s="14">
        <v>138</v>
      </c>
      <c r="G8" s="14">
        <v>161</v>
      </c>
      <c r="H8" s="14">
        <v>198</v>
      </c>
      <c r="I8" s="14">
        <v>153</v>
      </c>
      <c r="J8" s="4">
        <v>201.9</v>
      </c>
      <c r="K8" s="4">
        <v>256</v>
      </c>
      <c r="L8" s="4">
        <v>242.6</v>
      </c>
      <c r="M8" s="4">
        <v>242.2</v>
      </c>
      <c r="N8" s="4">
        <v>225</v>
      </c>
      <c r="O8" s="50">
        <v>191</v>
      </c>
      <c r="P8" s="58">
        <f t="shared" si="0"/>
        <v>-1.6488046166529501E-3</v>
      </c>
      <c r="Q8" s="5">
        <f t="shared" si="1"/>
        <v>-0.21139554087530962</v>
      </c>
      <c r="R8" s="5">
        <f t="shared" si="2"/>
        <v>0.13525386686848129</v>
      </c>
      <c r="S8" s="6">
        <f t="shared" si="3"/>
        <v>0.10130305276739437</v>
      </c>
      <c r="T8" s="6">
        <v>8.9999999999999993E-3</v>
      </c>
      <c r="U8" s="7">
        <v>1.2999999999999999E-2</v>
      </c>
      <c r="V8" s="7">
        <v>1.2999999999999999E-2</v>
      </c>
      <c r="W8" s="7">
        <v>1.2E-2</v>
      </c>
      <c r="X8" s="7">
        <v>1.2E-2</v>
      </c>
      <c r="Y8" s="38">
        <f t="shared" si="4"/>
        <v>4.0000000000000001E-3</v>
      </c>
      <c r="Z8" s="59">
        <f t="shared" si="5"/>
        <v>3.0000000000000009E-3</v>
      </c>
    </row>
    <row r="9" spans="1:28">
      <c r="A9" s="2" t="s">
        <v>8</v>
      </c>
      <c r="B9" s="8">
        <v>252</v>
      </c>
      <c r="C9" s="9">
        <v>273</v>
      </c>
      <c r="D9" s="9">
        <v>317</v>
      </c>
      <c r="E9" s="9">
        <v>360</v>
      </c>
      <c r="F9" s="9">
        <v>388</v>
      </c>
      <c r="G9" s="9">
        <v>421</v>
      </c>
      <c r="H9" s="9">
        <v>456</v>
      </c>
      <c r="I9" s="9">
        <v>316</v>
      </c>
      <c r="J9" s="10">
        <v>387.5</v>
      </c>
      <c r="K9" s="10">
        <v>452.1</v>
      </c>
      <c r="L9" s="10">
        <v>454.8</v>
      </c>
      <c r="M9" s="10">
        <v>458.4</v>
      </c>
      <c r="N9" s="10">
        <v>475</v>
      </c>
      <c r="O9" s="51">
        <v>408</v>
      </c>
      <c r="P9" s="60">
        <f t="shared" si="0"/>
        <v>7.915567282321824E-3</v>
      </c>
      <c r="Q9" s="11">
        <f t="shared" si="1"/>
        <v>-0.10994764397905754</v>
      </c>
      <c r="R9" s="11">
        <f t="shared" si="2"/>
        <v>5.5898536692122081E-2</v>
      </c>
      <c r="S9" s="12">
        <f t="shared" si="3"/>
        <v>4.0970211456379468E-2</v>
      </c>
      <c r="T9" s="12">
        <v>3.9E-2</v>
      </c>
      <c r="U9" s="13">
        <v>2.5000000000000001E-2</v>
      </c>
      <c r="V9" s="13">
        <v>2.5000000000000001E-2</v>
      </c>
      <c r="W9" s="13">
        <v>2.5000000000000001E-2</v>
      </c>
      <c r="X9" s="13">
        <v>2.5000000000000001E-2</v>
      </c>
      <c r="Y9" s="39">
        <f t="shared" si="4"/>
        <v>-1.3999999999999999E-2</v>
      </c>
      <c r="Z9" s="61">
        <f t="shared" si="5"/>
        <v>-1.3999999999999999E-2</v>
      </c>
    </row>
    <row r="10" spans="1:28">
      <c r="A10" s="2" t="s">
        <v>9</v>
      </c>
      <c r="B10" s="3">
        <v>326</v>
      </c>
      <c r="C10" s="14">
        <v>438</v>
      </c>
      <c r="D10" s="14">
        <v>593</v>
      </c>
      <c r="E10" s="14">
        <v>762</v>
      </c>
      <c r="F10" s="14">
        <v>969</v>
      </c>
      <c r="G10" s="14">
        <v>1220</v>
      </c>
      <c r="H10" s="14">
        <v>1431</v>
      </c>
      <c r="I10" s="14">
        <v>1202</v>
      </c>
      <c r="J10" s="4">
        <v>1578.3</v>
      </c>
      <c r="K10" s="4">
        <v>1899.2</v>
      </c>
      <c r="L10" s="4">
        <v>2048.9</v>
      </c>
      <c r="M10" s="4">
        <v>2210.1999999999998</v>
      </c>
      <c r="N10" s="4">
        <v>2342</v>
      </c>
      <c r="O10" s="50">
        <v>2275</v>
      </c>
      <c r="P10" s="58">
        <f t="shared" si="0"/>
        <v>7.8725169603201584E-2</v>
      </c>
      <c r="Q10" s="5">
        <f t="shared" si="1"/>
        <v>2.9318613700117721E-2</v>
      </c>
      <c r="R10" s="5">
        <f t="shared" si="2"/>
        <v>0.19004917272790989</v>
      </c>
      <c r="S10" s="6">
        <f t="shared" si="3"/>
        <v>0.17574637946981553</v>
      </c>
      <c r="T10" s="6">
        <v>0.05</v>
      </c>
      <c r="U10" s="7">
        <v>0.113</v>
      </c>
      <c r="V10" s="7">
        <v>0.12</v>
      </c>
      <c r="W10" s="7">
        <v>0.123</v>
      </c>
      <c r="X10" s="7">
        <v>0.13800000000000001</v>
      </c>
      <c r="Y10" s="38">
        <f t="shared" si="4"/>
        <v>6.9999999999999993E-2</v>
      </c>
      <c r="Z10" s="59">
        <f t="shared" si="5"/>
        <v>8.8000000000000009E-2</v>
      </c>
    </row>
    <row r="11" spans="1:28">
      <c r="A11" s="2" t="s">
        <v>10</v>
      </c>
      <c r="B11" s="8">
        <v>837</v>
      </c>
      <c r="C11" s="9">
        <v>975</v>
      </c>
      <c r="D11" s="9">
        <v>1176</v>
      </c>
      <c r="E11" s="9">
        <v>1306</v>
      </c>
      <c r="F11" s="9">
        <v>1447</v>
      </c>
      <c r="G11" s="9">
        <v>1692</v>
      </c>
      <c r="H11" s="9">
        <v>1925</v>
      </c>
      <c r="I11" s="9">
        <v>1526</v>
      </c>
      <c r="J11" s="10">
        <v>1793.9</v>
      </c>
      <c r="K11" s="10">
        <v>2163.4</v>
      </c>
      <c r="L11" s="10">
        <v>2163.9</v>
      </c>
      <c r="M11" s="10">
        <v>2308.1999999999998</v>
      </c>
      <c r="N11" s="10">
        <v>2262</v>
      </c>
      <c r="O11" s="51">
        <v>1985</v>
      </c>
      <c r="P11" s="60">
        <f t="shared" si="0"/>
        <v>6.6685151809233206E-2</v>
      </c>
      <c r="Q11" s="11">
        <f t="shared" si="1"/>
        <v>-0.14002252837709031</v>
      </c>
      <c r="R11" s="11">
        <f>(M11/B11)^(R3511)-1</f>
        <v>0</v>
      </c>
      <c r="S11" s="12">
        <f t="shared" si="3"/>
        <v>7.4615056225851628E-2</v>
      </c>
      <c r="T11" s="12">
        <v>0.129</v>
      </c>
      <c r="U11" s="13">
        <v>0.12</v>
      </c>
      <c r="V11" s="13">
        <v>0.125</v>
      </c>
      <c r="W11" s="13">
        <v>0.15</v>
      </c>
      <c r="X11" s="13">
        <v>0.152</v>
      </c>
      <c r="Y11" s="39">
        <f t="shared" si="4"/>
        <v>-4.0000000000000036E-3</v>
      </c>
      <c r="Z11" s="61">
        <f t="shared" si="5"/>
        <v>2.2999999999999993E-2</v>
      </c>
    </row>
    <row r="12" spans="1:28">
      <c r="A12" s="2" t="s">
        <v>11</v>
      </c>
      <c r="B12" s="3">
        <v>332</v>
      </c>
      <c r="C12" s="14">
        <v>392</v>
      </c>
      <c r="D12" s="14">
        <v>452</v>
      </c>
      <c r="E12" s="14">
        <v>463</v>
      </c>
      <c r="F12" s="14">
        <v>496</v>
      </c>
      <c r="G12" s="14">
        <v>560</v>
      </c>
      <c r="H12" s="14">
        <v>616</v>
      </c>
      <c r="I12" s="14">
        <v>485</v>
      </c>
      <c r="J12" s="4">
        <v>517</v>
      </c>
      <c r="K12" s="4">
        <v>585</v>
      </c>
      <c r="L12" s="4">
        <v>557.70000000000005</v>
      </c>
      <c r="M12" s="4">
        <v>567</v>
      </c>
      <c r="N12" s="4">
        <v>583</v>
      </c>
      <c r="O12" s="50">
        <v>506</v>
      </c>
      <c r="P12" s="58">
        <f t="shared" si="0"/>
        <v>1.6675632060247362E-2</v>
      </c>
      <c r="Q12" s="5">
        <f t="shared" si="1"/>
        <v>-0.10758377425044091</v>
      </c>
      <c r="R12" s="5">
        <f t="shared" si="2"/>
        <v>4.9859932560875286E-2</v>
      </c>
      <c r="S12" s="6">
        <f t="shared" si="3"/>
        <v>3.5740684909164377E-2</v>
      </c>
      <c r="T12" s="6">
        <v>5.0999999999999997E-2</v>
      </c>
      <c r="U12" s="7">
        <v>3.1E-2</v>
      </c>
      <c r="V12" s="7">
        <v>3.1E-2</v>
      </c>
      <c r="W12" s="7">
        <v>3.1E-2</v>
      </c>
      <c r="X12" s="7">
        <v>3.1E-2</v>
      </c>
      <c r="Y12" s="38">
        <f t="shared" si="4"/>
        <v>-1.9999999999999997E-2</v>
      </c>
      <c r="Z12" s="59">
        <f t="shared" si="5"/>
        <v>-1.9999999999999997E-2</v>
      </c>
    </row>
    <row r="13" spans="1:28">
      <c r="A13" s="2" t="s">
        <v>12</v>
      </c>
      <c r="B13" s="8">
        <v>616</v>
      </c>
      <c r="C13" s="9">
        <v>752</v>
      </c>
      <c r="D13" s="9">
        <v>910</v>
      </c>
      <c r="E13" s="9">
        <v>971</v>
      </c>
      <c r="F13" s="9">
        <v>1108</v>
      </c>
      <c r="G13" s="9">
        <v>1321</v>
      </c>
      <c r="H13" s="9">
        <v>1446</v>
      </c>
      <c r="I13" s="9">
        <v>1120</v>
      </c>
      <c r="J13" s="10">
        <v>1261.5999999999999</v>
      </c>
      <c r="K13" s="10">
        <v>1476.9</v>
      </c>
      <c r="L13" s="10">
        <v>1408.4</v>
      </c>
      <c r="M13" s="10">
        <v>1452.6</v>
      </c>
      <c r="N13" s="10">
        <v>1508</v>
      </c>
      <c r="O13" s="51">
        <v>1329</v>
      </c>
      <c r="P13" s="60">
        <f t="shared" si="0"/>
        <v>3.1383129792672403E-2</v>
      </c>
      <c r="Q13" s="11">
        <f t="shared" si="1"/>
        <v>-8.5088806278397294E-2</v>
      </c>
      <c r="R13" s="11">
        <f t="shared" si="2"/>
        <v>8.1109230191696025E-2</v>
      </c>
      <c r="S13" s="12">
        <f t="shared" si="3"/>
        <v>6.6175476820310664E-2</v>
      </c>
      <c r="T13" s="12">
        <v>9.5000000000000001E-2</v>
      </c>
      <c r="U13" s="13">
        <v>7.8E-2</v>
      </c>
      <c r="V13" s="13">
        <v>7.9000000000000001E-2</v>
      </c>
      <c r="W13" s="13">
        <v>7.9000000000000001E-2</v>
      </c>
      <c r="X13" s="13">
        <v>8.1000000000000003E-2</v>
      </c>
      <c r="Y13" s="39">
        <f t="shared" si="4"/>
        <v>-1.6E-2</v>
      </c>
      <c r="Z13" s="61">
        <f t="shared" si="5"/>
        <v>-1.3999999999999999E-2</v>
      </c>
    </row>
    <row r="14" spans="1:28">
      <c r="A14" s="2" t="s">
        <v>13</v>
      </c>
      <c r="B14" s="3">
        <v>49</v>
      </c>
      <c r="C14" s="14">
        <v>59</v>
      </c>
      <c r="D14" s="14">
        <v>77</v>
      </c>
      <c r="E14" s="14">
        <v>100</v>
      </c>
      <c r="F14" s="14">
        <v>122</v>
      </c>
      <c r="G14" s="14">
        <v>150</v>
      </c>
      <c r="H14" s="14">
        <v>195</v>
      </c>
      <c r="I14" s="14">
        <v>165</v>
      </c>
      <c r="J14" s="4">
        <v>226.4</v>
      </c>
      <c r="K14" s="4">
        <v>303</v>
      </c>
      <c r="L14" s="4">
        <v>296.8</v>
      </c>
      <c r="M14" s="4">
        <v>312.10000000000002</v>
      </c>
      <c r="N14" s="4">
        <v>322</v>
      </c>
      <c r="O14" s="50">
        <v>267</v>
      </c>
      <c r="P14" s="58">
        <f t="shared" si="0"/>
        <v>5.154986522911055E-2</v>
      </c>
      <c r="Q14" s="5">
        <f t="shared" si="1"/>
        <v>-0.14450496635693694</v>
      </c>
      <c r="R14" s="5">
        <f t="shared" si="2"/>
        <v>0.18331341995389883</v>
      </c>
      <c r="S14" s="6">
        <f t="shared" si="3"/>
        <v>0.15175365319199274</v>
      </c>
      <c r="T14" s="6">
        <v>8.0000000000000002E-3</v>
      </c>
      <c r="U14" s="7">
        <v>1.6E-2</v>
      </c>
      <c r="V14" s="7">
        <v>1.7000000000000001E-2</v>
      </c>
      <c r="W14" s="7">
        <v>1.7000000000000001E-2</v>
      </c>
      <c r="X14" s="7">
        <v>1.6E-2</v>
      </c>
      <c r="Y14" s="38">
        <f t="shared" si="4"/>
        <v>9.0000000000000011E-3</v>
      </c>
      <c r="Z14" s="59">
        <f t="shared" si="5"/>
        <v>8.0000000000000002E-3</v>
      </c>
    </row>
    <row r="15" spans="1:28">
      <c r="A15" s="2" t="s">
        <v>14</v>
      </c>
      <c r="B15" s="8">
        <v>59</v>
      </c>
      <c r="C15" s="9">
        <v>64</v>
      </c>
      <c r="D15" s="9">
        <v>71</v>
      </c>
      <c r="E15" s="9">
        <v>87</v>
      </c>
      <c r="F15" s="9">
        <v>104</v>
      </c>
      <c r="G15" s="9">
        <v>118</v>
      </c>
      <c r="H15" s="9">
        <v>140</v>
      </c>
      <c r="I15" s="9">
        <v>120</v>
      </c>
      <c r="J15" s="10">
        <v>158.1</v>
      </c>
      <c r="K15" s="10">
        <v>200.6</v>
      </c>
      <c r="L15" s="10">
        <v>188.5</v>
      </c>
      <c r="M15" s="10">
        <v>182.7</v>
      </c>
      <c r="N15" s="10">
        <v>176</v>
      </c>
      <c r="O15" s="51">
        <v>150</v>
      </c>
      <c r="P15" s="60">
        <f t="shared" si="0"/>
        <v>-3.076923076923083E-2</v>
      </c>
      <c r="Q15" s="11">
        <f t="shared" si="1"/>
        <v>-0.17898193760262721</v>
      </c>
      <c r="R15" s="11">
        <f t="shared" si="2"/>
        <v>0.10822016615086705</v>
      </c>
      <c r="S15" s="12">
        <f t="shared" si="3"/>
        <v>8.0861225291486427E-2</v>
      </c>
      <c r="T15" s="12">
        <v>8.9999999999999993E-3</v>
      </c>
      <c r="U15" s="13">
        <v>0.01</v>
      </c>
      <c r="V15" s="13">
        <v>0.01</v>
      </c>
      <c r="W15" s="13">
        <v>8.9999999999999993E-3</v>
      </c>
      <c r="X15" s="13">
        <v>8.9999999999999993E-3</v>
      </c>
      <c r="Y15" s="39">
        <f t="shared" si="4"/>
        <v>1.0000000000000009E-3</v>
      </c>
      <c r="Z15" s="61">
        <f t="shared" si="5"/>
        <v>0</v>
      </c>
    </row>
    <row r="16" spans="1:28">
      <c r="A16" s="2" t="s">
        <v>15</v>
      </c>
      <c r="B16" s="3">
        <v>254</v>
      </c>
      <c r="C16" s="14">
        <v>299</v>
      </c>
      <c r="D16" s="14">
        <v>354</v>
      </c>
      <c r="E16" s="14">
        <v>373</v>
      </c>
      <c r="F16" s="14">
        <v>417</v>
      </c>
      <c r="G16" s="14">
        <v>500</v>
      </c>
      <c r="H16" s="14">
        <v>543</v>
      </c>
      <c r="I16" s="14">
        <v>407</v>
      </c>
      <c r="J16" s="4">
        <v>446.9</v>
      </c>
      <c r="K16" s="4">
        <v>523.29999999999995</v>
      </c>
      <c r="L16" s="4">
        <v>501.5</v>
      </c>
      <c r="M16" s="4">
        <v>517.6</v>
      </c>
      <c r="N16" s="4">
        <v>529</v>
      </c>
      <c r="O16" s="50">
        <v>459</v>
      </c>
      <c r="P16" s="58">
        <f t="shared" si="0"/>
        <v>3.2103688933200446E-2</v>
      </c>
      <c r="Q16" s="5">
        <f t="shared" si="1"/>
        <v>-0.11321483771251936</v>
      </c>
      <c r="R16" s="5">
        <f t="shared" si="2"/>
        <v>6.6855264540641057E-2</v>
      </c>
      <c r="S16" s="6">
        <f t="shared" si="3"/>
        <v>5.0545614348714851E-2</v>
      </c>
      <c r="T16" s="6">
        <v>3.9E-2</v>
      </c>
      <c r="U16" s="7">
        <v>2.8000000000000001E-2</v>
      </c>
      <c r="V16" s="7">
        <v>2.8000000000000001E-2</v>
      </c>
      <c r="W16" s="7">
        <v>2.8000000000000001E-2</v>
      </c>
      <c r="X16" s="7">
        <v>2.8000000000000001E-2</v>
      </c>
      <c r="Y16" s="38">
        <f t="shared" si="4"/>
        <v>-1.0999999999999999E-2</v>
      </c>
      <c r="Z16" s="59">
        <f t="shared" si="5"/>
        <v>-1.0999999999999999E-2</v>
      </c>
    </row>
    <row r="17" spans="1:26">
      <c r="A17" s="2" t="s">
        <v>16</v>
      </c>
      <c r="B17" s="8">
        <v>417</v>
      </c>
      <c r="C17" s="9">
        <v>472</v>
      </c>
      <c r="D17" s="9">
        <v>566</v>
      </c>
      <c r="E17" s="9">
        <v>595</v>
      </c>
      <c r="F17" s="9">
        <v>647</v>
      </c>
      <c r="G17" s="9">
        <v>714</v>
      </c>
      <c r="H17" s="9">
        <v>781</v>
      </c>
      <c r="I17" s="9">
        <v>581</v>
      </c>
      <c r="J17" s="10">
        <v>769.8</v>
      </c>
      <c r="K17" s="10">
        <v>822.6</v>
      </c>
      <c r="L17" s="10">
        <v>798.6</v>
      </c>
      <c r="M17" s="10">
        <v>714.6</v>
      </c>
      <c r="N17" s="10">
        <v>684</v>
      </c>
      <c r="O17" s="51">
        <v>625</v>
      </c>
      <c r="P17" s="60">
        <f t="shared" si="0"/>
        <v>-0.10518407212622088</v>
      </c>
      <c r="Q17" s="11">
        <f t="shared" si="1"/>
        <v>-0.12538483067450323</v>
      </c>
      <c r="R17" s="11">
        <f t="shared" si="2"/>
        <v>5.0185667670178402E-2</v>
      </c>
      <c r="S17" s="12">
        <f t="shared" si="3"/>
        <v>3.4297155258137257E-2</v>
      </c>
      <c r="T17" s="12">
        <v>6.4000000000000001E-2</v>
      </c>
      <c r="U17" s="13">
        <v>4.3999999999999997E-2</v>
      </c>
      <c r="V17" s="13">
        <v>3.9E-2</v>
      </c>
      <c r="W17" s="13">
        <v>3.5999999999999997E-2</v>
      </c>
      <c r="X17" s="13">
        <v>3.7999999999999999E-2</v>
      </c>
      <c r="Y17" s="39">
        <f t="shared" si="4"/>
        <v>-2.5000000000000001E-2</v>
      </c>
      <c r="Z17" s="61">
        <f t="shared" si="5"/>
        <v>-2.6000000000000002E-2</v>
      </c>
    </row>
    <row r="18" spans="1:26">
      <c r="A18" s="2" t="s">
        <v>17</v>
      </c>
      <c r="B18" s="3">
        <v>162</v>
      </c>
      <c r="C18" s="14">
        <v>194</v>
      </c>
      <c r="D18" s="14">
        <v>254</v>
      </c>
      <c r="E18" s="14">
        <v>284</v>
      </c>
      <c r="F18" s="14">
        <v>325</v>
      </c>
      <c r="G18" s="14">
        <v>371</v>
      </c>
      <c r="H18" s="14">
        <v>422</v>
      </c>
      <c r="I18" s="14">
        <v>364</v>
      </c>
      <c r="J18" s="4">
        <v>466.4</v>
      </c>
      <c r="K18" s="4">
        <v>555.20000000000005</v>
      </c>
      <c r="L18" s="4">
        <v>547.9</v>
      </c>
      <c r="M18" s="4">
        <v>559.6</v>
      </c>
      <c r="N18" s="4">
        <v>573</v>
      </c>
      <c r="O18" s="50">
        <v>527</v>
      </c>
      <c r="P18" s="58">
        <f t="shared" si="0"/>
        <v>2.1354261726592529E-2</v>
      </c>
      <c r="Q18" s="5">
        <f t="shared" si="1"/>
        <v>-5.8255897069335275E-2</v>
      </c>
      <c r="R18" s="5">
        <f t="shared" si="2"/>
        <v>0.11928855455614107</v>
      </c>
      <c r="S18" s="6">
        <f t="shared" si="3"/>
        <v>0.10329411095884322</v>
      </c>
      <c r="T18" s="6">
        <v>2.5000000000000001E-2</v>
      </c>
      <c r="U18" s="7">
        <v>0.03</v>
      </c>
      <c r="V18" s="7">
        <v>0.03</v>
      </c>
      <c r="W18" s="7">
        <v>0.03</v>
      </c>
      <c r="X18" s="7">
        <v>3.2000000000000001E-2</v>
      </c>
      <c r="Y18" s="38">
        <f t="shared" si="4"/>
        <v>4.9999999999999975E-3</v>
      </c>
      <c r="Z18" s="59">
        <f t="shared" si="5"/>
        <v>6.9999999999999993E-3</v>
      </c>
    </row>
    <row r="19" spans="1:26">
      <c r="A19" s="2" t="s">
        <v>18</v>
      </c>
      <c r="B19" s="8">
        <v>161</v>
      </c>
      <c r="C19" s="9">
        <v>165</v>
      </c>
      <c r="D19" s="9">
        <v>188</v>
      </c>
      <c r="E19" s="9">
        <v>214</v>
      </c>
      <c r="F19" s="9">
        <v>250</v>
      </c>
      <c r="G19" s="9">
        <v>272</v>
      </c>
      <c r="H19" s="9">
        <v>291</v>
      </c>
      <c r="I19" s="9">
        <v>230</v>
      </c>
      <c r="J19" s="10">
        <v>298.10000000000002</v>
      </c>
      <c r="K19" s="10">
        <v>349.6</v>
      </c>
      <c r="L19" s="10">
        <v>370.9</v>
      </c>
      <c r="M19" s="10">
        <v>380.1</v>
      </c>
      <c r="N19" s="10">
        <v>398</v>
      </c>
      <c r="O19" s="51">
        <v>381</v>
      </c>
      <c r="P19" s="60">
        <f t="shared" si="0"/>
        <v>2.4804529522782545E-2</v>
      </c>
      <c r="Q19" s="11">
        <f t="shared" si="1"/>
        <v>2.3677979479083851E-3</v>
      </c>
      <c r="R19" s="11">
        <f t="shared" si="2"/>
        <v>8.1223896886430058E-2</v>
      </c>
      <c r="S19" s="12">
        <f t="shared" si="3"/>
        <v>7.4422080527454471E-2</v>
      </c>
      <c r="T19" s="12">
        <v>2.5000000000000001E-2</v>
      </c>
      <c r="U19" s="13">
        <v>2.1000000000000001E-2</v>
      </c>
      <c r="V19" s="13">
        <v>2.1000000000000001E-2</v>
      </c>
      <c r="W19" s="13">
        <v>2.1000000000000001E-2</v>
      </c>
      <c r="X19" s="13">
        <v>2.3E-2</v>
      </c>
      <c r="Y19" s="39">
        <f t="shared" si="4"/>
        <v>-4.0000000000000001E-3</v>
      </c>
      <c r="Z19" s="61">
        <f t="shared" si="5"/>
        <v>-2.0000000000000018E-3</v>
      </c>
    </row>
    <row r="20" spans="1:26">
      <c r="A20" s="2" t="s">
        <v>19</v>
      </c>
      <c r="B20" s="3">
        <v>107</v>
      </c>
      <c r="C20" s="14">
        <v>136</v>
      </c>
      <c r="D20" s="14">
        <v>183</v>
      </c>
      <c r="E20" s="14">
        <v>244</v>
      </c>
      <c r="F20" s="14">
        <v>304</v>
      </c>
      <c r="G20" s="14">
        <v>354</v>
      </c>
      <c r="H20" s="14">
        <v>472</v>
      </c>
      <c r="I20" s="14">
        <v>303</v>
      </c>
      <c r="J20" s="4">
        <v>400.4</v>
      </c>
      <c r="K20" s="4">
        <v>515.4</v>
      </c>
      <c r="L20" s="4">
        <v>527.4</v>
      </c>
      <c r="M20" s="4">
        <v>523.29999999999995</v>
      </c>
      <c r="N20" s="4">
        <v>498</v>
      </c>
      <c r="O20" s="50">
        <v>340</v>
      </c>
      <c r="P20" s="58">
        <f t="shared" si="0"/>
        <v>-7.7739855896852917E-3</v>
      </c>
      <c r="Q20" s="5">
        <f t="shared" si="1"/>
        <v>-0.35027708771259308</v>
      </c>
      <c r="R20" s="5">
        <f t="shared" si="2"/>
        <v>0.15523336456867676</v>
      </c>
      <c r="S20" s="6">
        <f t="shared" si="3"/>
        <v>0.1011367609747138</v>
      </c>
      <c r="T20" s="6">
        <v>1.7000000000000001E-2</v>
      </c>
      <c r="U20" s="7">
        <v>2.9000000000000001E-2</v>
      </c>
      <c r="V20" s="7">
        <v>2.8000000000000001E-2</v>
      </c>
      <c r="W20" s="7">
        <v>2.5999999999999999E-2</v>
      </c>
      <c r="X20" s="7">
        <v>2.1000000000000001E-2</v>
      </c>
      <c r="Y20" s="38">
        <f t="shared" si="4"/>
        <v>1.0999999999999999E-2</v>
      </c>
      <c r="Z20" s="59">
        <f t="shared" si="5"/>
        <v>4.0000000000000001E-3</v>
      </c>
    </row>
    <row r="21" spans="1:26">
      <c r="A21" s="2" t="s">
        <v>20</v>
      </c>
      <c r="B21" s="8">
        <v>72</v>
      </c>
      <c r="C21" s="9">
        <v>93</v>
      </c>
      <c r="D21" s="9">
        <v>126</v>
      </c>
      <c r="E21" s="9">
        <v>181</v>
      </c>
      <c r="F21" s="9">
        <v>211</v>
      </c>
      <c r="G21" s="9">
        <v>233</v>
      </c>
      <c r="H21" s="9">
        <v>313</v>
      </c>
      <c r="I21" s="9">
        <v>192</v>
      </c>
      <c r="J21" s="10">
        <v>251.1</v>
      </c>
      <c r="K21" s="10">
        <v>364.7</v>
      </c>
      <c r="L21" s="10">
        <v>388.4</v>
      </c>
      <c r="M21" s="10">
        <v>375.9</v>
      </c>
      <c r="N21" s="10">
        <v>354</v>
      </c>
      <c r="O21" s="51">
        <v>202</v>
      </c>
      <c r="P21" s="60">
        <f t="shared" si="0"/>
        <v>-3.2183316168898045E-2</v>
      </c>
      <c r="Q21" s="11">
        <f t="shared" si="1"/>
        <v>-0.46262303804203242</v>
      </c>
      <c r="R21" s="11">
        <f t="shared" si="2"/>
        <v>0.16211491573801462</v>
      </c>
      <c r="S21" s="12">
        <f t="shared" si="3"/>
        <v>8.9770145372701338E-2</v>
      </c>
      <c r="T21" s="12">
        <v>1.0999999999999999E-2</v>
      </c>
      <c r="U21" s="13">
        <v>2.1000000000000001E-2</v>
      </c>
      <c r="V21" s="13">
        <v>0.02</v>
      </c>
      <c r="W21" s="13">
        <v>1.9E-2</v>
      </c>
      <c r="X21" s="13">
        <v>1.2E-2</v>
      </c>
      <c r="Y21" s="39">
        <f t="shared" si="4"/>
        <v>9.0000000000000011E-3</v>
      </c>
      <c r="Z21" s="61">
        <f t="shared" si="5"/>
        <v>1.0000000000000009E-3</v>
      </c>
    </row>
    <row r="22" spans="1:26">
      <c r="A22" s="2" t="s">
        <v>21</v>
      </c>
      <c r="B22" s="3">
        <v>30</v>
      </c>
      <c r="C22" s="14">
        <v>36</v>
      </c>
      <c r="D22" s="14">
        <v>46</v>
      </c>
      <c r="E22" s="14">
        <v>52</v>
      </c>
      <c r="F22" s="14">
        <v>58</v>
      </c>
      <c r="G22" s="14">
        <v>70</v>
      </c>
      <c r="H22" s="14">
        <v>81</v>
      </c>
      <c r="I22" s="14">
        <v>62</v>
      </c>
      <c r="J22" s="4">
        <v>81.8</v>
      </c>
      <c r="K22" s="4">
        <v>96.9</v>
      </c>
      <c r="L22" s="4">
        <v>87.4</v>
      </c>
      <c r="M22" s="4">
        <v>83.4</v>
      </c>
      <c r="N22" s="4">
        <v>91</v>
      </c>
      <c r="O22" s="50">
        <v>82</v>
      </c>
      <c r="P22" s="58">
        <f t="shared" si="0"/>
        <v>-4.5766590389016017E-2</v>
      </c>
      <c r="Q22" s="5">
        <f t="shared" si="1"/>
        <v>-1.6786570743405341E-2</v>
      </c>
      <c r="R22" s="5">
        <f t="shared" si="2"/>
        <v>9.7406956104685083E-2</v>
      </c>
      <c r="S22" s="6">
        <f t="shared" si="3"/>
        <v>8.7404309451391882E-2</v>
      </c>
      <c r="T22" s="6">
        <v>5.0000000000000001E-3</v>
      </c>
      <c r="U22" s="7">
        <v>5.0000000000000001E-3</v>
      </c>
      <c r="V22" s="7">
        <v>5.0000000000000001E-3</v>
      </c>
      <c r="W22" s="7">
        <v>5.0000000000000001E-3</v>
      </c>
      <c r="X22" s="7">
        <v>5.0000000000000001E-3</v>
      </c>
      <c r="Y22" s="38">
        <f t="shared" si="4"/>
        <v>0</v>
      </c>
      <c r="Z22" s="59">
        <f t="shared" si="5"/>
        <v>0</v>
      </c>
    </row>
    <row r="23" spans="1:26">
      <c r="A23" s="2" t="s">
        <v>22</v>
      </c>
      <c r="B23" s="8">
        <v>36</v>
      </c>
      <c r="C23" s="9">
        <v>47</v>
      </c>
      <c r="D23" s="9">
        <v>63</v>
      </c>
      <c r="E23" s="9">
        <v>73</v>
      </c>
      <c r="F23" s="9">
        <v>86</v>
      </c>
      <c r="G23" s="9">
        <v>107</v>
      </c>
      <c r="H23" s="9">
        <v>132</v>
      </c>
      <c r="I23" s="9">
        <v>102</v>
      </c>
      <c r="J23" s="10">
        <v>113.9</v>
      </c>
      <c r="K23" s="10">
        <v>134.9</v>
      </c>
      <c r="L23" s="10">
        <v>152.5</v>
      </c>
      <c r="M23" s="10">
        <v>151.80000000000001</v>
      </c>
      <c r="N23" s="10">
        <v>158</v>
      </c>
      <c r="O23" s="51">
        <v>144</v>
      </c>
      <c r="P23" s="60">
        <f t="shared" si="0"/>
        <v>-4.5901639344261549E-3</v>
      </c>
      <c r="Q23" s="11">
        <f t="shared" si="1"/>
        <v>-5.1383399209486237E-2</v>
      </c>
      <c r="R23" s="11">
        <f t="shared" si="2"/>
        <v>0.13976518833508367</v>
      </c>
      <c r="S23" s="12">
        <f t="shared" si="3"/>
        <v>0.12246204830937302</v>
      </c>
      <c r="T23" s="12">
        <v>6.0000000000000001E-3</v>
      </c>
      <c r="U23" s="13">
        <v>8.0000000000000002E-3</v>
      </c>
      <c r="V23" s="13">
        <v>8.0000000000000002E-3</v>
      </c>
      <c r="W23" s="13">
        <v>8.0000000000000002E-3</v>
      </c>
      <c r="X23" s="13">
        <v>8.9999999999999993E-3</v>
      </c>
      <c r="Y23" s="39">
        <f t="shared" si="4"/>
        <v>2E-3</v>
      </c>
      <c r="Z23" s="61">
        <f t="shared" si="5"/>
        <v>2.9999999999999992E-3</v>
      </c>
    </row>
    <row r="24" spans="1:26">
      <c r="A24" s="2" t="s">
        <v>23</v>
      </c>
      <c r="B24" s="3">
        <v>280</v>
      </c>
      <c r="C24" s="14">
        <v>306</v>
      </c>
      <c r="D24" s="14">
        <v>347</v>
      </c>
      <c r="E24" s="14">
        <v>391</v>
      </c>
      <c r="F24" s="14">
        <v>451</v>
      </c>
      <c r="G24" s="14">
        <v>442</v>
      </c>
      <c r="H24" s="14">
        <v>472</v>
      </c>
      <c r="I24" s="14">
        <v>355</v>
      </c>
      <c r="J24" s="4">
        <v>410.1</v>
      </c>
      <c r="K24" s="4">
        <v>478.2</v>
      </c>
      <c r="L24" s="4">
        <v>474.6</v>
      </c>
      <c r="M24" s="4">
        <v>476.9</v>
      </c>
      <c r="N24" s="4">
        <v>506</v>
      </c>
      <c r="O24" s="50">
        <v>460</v>
      </c>
      <c r="P24" s="58">
        <f t="shared" si="0"/>
        <v>4.8461862621153699E-3</v>
      </c>
      <c r="Q24" s="5">
        <f t="shared" si="1"/>
        <v>-3.5437198574124508E-2</v>
      </c>
      <c r="R24" s="5">
        <f t="shared" si="2"/>
        <v>4.9601592611803191E-2</v>
      </c>
      <c r="S24" s="6">
        <f t="shared" si="3"/>
        <v>4.2237391714728512E-2</v>
      </c>
      <c r="T24" s="6">
        <v>4.2999999999999997E-2</v>
      </c>
      <c r="U24" s="7">
        <v>2.5999999999999999E-2</v>
      </c>
      <c r="V24" s="7">
        <v>2.5999999999999999E-2</v>
      </c>
      <c r="W24" s="7">
        <v>2.7E-2</v>
      </c>
      <c r="X24" s="7">
        <v>2.8000000000000001E-2</v>
      </c>
      <c r="Y24" s="38">
        <f t="shared" si="4"/>
        <v>-1.6999999999999998E-2</v>
      </c>
      <c r="Z24" s="59">
        <f t="shared" si="5"/>
        <v>-1.4999999999999996E-2</v>
      </c>
    </row>
    <row r="25" spans="1:26">
      <c r="A25" s="2" t="s">
        <v>24</v>
      </c>
      <c r="B25" s="8">
        <v>693</v>
      </c>
      <c r="C25" s="9">
        <v>725</v>
      </c>
      <c r="D25" s="9">
        <v>815</v>
      </c>
      <c r="E25" s="9">
        <v>901</v>
      </c>
      <c r="F25" s="9">
        <v>1026</v>
      </c>
      <c r="G25" s="9">
        <v>1148</v>
      </c>
      <c r="H25" s="9">
        <v>1287</v>
      </c>
      <c r="I25" s="9">
        <v>1056</v>
      </c>
      <c r="J25" s="10">
        <v>1278.5</v>
      </c>
      <c r="K25" s="10">
        <v>1480.3</v>
      </c>
      <c r="L25" s="10">
        <v>1545.7</v>
      </c>
      <c r="M25" s="10">
        <v>1579</v>
      </c>
      <c r="N25" s="10">
        <v>1621</v>
      </c>
      <c r="O25" s="51">
        <v>1505</v>
      </c>
      <c r="P25" s="60">
        <f t="shared" si="0"/>
        <v>2.1543637187034972E-2</v>
      </c>
      <c r="Q25" s="11">
        <f t="shared" si="1"/>
        <v>-4.6865104496516784E-2</v>
      </c>
      <c r="R25" s="11">
        <f t="shared" si="2"/>
        <v>7.7738843774623145E-2</v>
      </c>
      <c r="S25" s="12">
        <f t="shared" si="3"/>
        <v>6.6760530737859813E-2</v>
      </c>
      <c r="T25" s="12">
        <v>0.107</v>
      </c>
      <c r="U25" s="13">
        <v>8.5000000000000006E-2</v>
      </c>
      <c r="V25" s="13">
        <v>8.5999999999999993E-2</v>
      </c>
      <c r="W25" s="13">
        <v>8.5000000000000006E-2</v>
      </c>
      <c r="X25" s="13">
        <v>9.0999999999999998E-2</v>
      </c>
      <c r="Y25" s="39">
        <f t="shared" si="4"/>
        <v>-2.1000000000000005E-2</v>
      </c>
      <c r="Z25" s="61">
        <f t="shared" si="5"/>
        <v>-1.6E-2</v>
      </c>
    </row>
    <row r="26" spans="1:26" s="31" customFormat="1" ht="15.75" thickBot="1">
      <c r="A26" s="24" t="s">
        <v>25</v>
      </c>
      <c r="B26" s="25">
        <v>6495</v>
      </c>
      <c r="C26" s="26">
        <v>7589</v>
      </c>
      <c r="D26" s="26">
        <v>9222</v>
      </c>
      <c r="E26" s="26">
        <v>10508</v>
      </c>
      <c r="F26" s="26">
        <v>12130</v>
      </c>
      <c r="G26" s="26">
        <v>14023</v>
      </c>
      <c r="H26" s="26">
        <v>16160</v>
      </c>
      <c r="I26" s="26">
        <v>12554</v>
      </c>
      <c r="J26" s="27">
        <v>15116.8</v>
      </c>
      <c r="K26" s="27">
        <v>18371.3</v>
      </c>
      <c r="L26" s="27">
        <v>18083.599999999999</v>
      </c>
      <c r="M26" s="27">
        <v>18464.400000000001</v>
      </c>
      <c r="N26" s="27">
        <v>19002</v>
      </c>
      <c r="O26" s="52">
        <v>16482</v>
      </c>
      <c r="P26" s="62">
        <f>((M26-L26)/L26)</f>
        <v>2.1057753987038141E-2</v>
      </c>
      <c r="Q26" s="37">
        <f>(O26-M26)/M26</f>
        <v>-0.10736335867940476</v>
      </c>
      <c r="R26" s="37">
        <f t="shared" si="2"/>
        <v>9.9640051494995774E-2</v>
      </c>
      <c r="S26" s="37">
        <f t="shared" si="3"/>
        <v>8.0693558533399434E-2</v>
      </c>
      <c r="T26" s="28">
        <v>1</v>
      </c>
      <c r="U26" s="29">
        <v>1</v>
      </c>
      <c r="V26" s="29">
        <v>1</v>
      </c>
      <c r="W26" s="29">
        <v>1</v>
      </c>
      <c r="X26" s="29">
        <v>1</v>
      </c>
      <c r="Y26" s="30"/>
      <c r="Z26" s="63"/>
    </row>
    <row r="27" spans="1:26">
      <c r="A27" s="15"/>
      <c r="B27" s="15" t="s">
        <v>34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53"/>
      <c r="P27" s="15" t="s">
        <v>34</v>
      </c>
      <c r="Q27" s="16"/>
      <c r="R27" s="16"/>
      <c r="S27" s="16"/>
      <c r="T27" s="16"/>
      <c r="U27" s="16"/>
      <c r="V27" s="32"/>
      <c r="W27" s="32"/>
      <c r="X27" s="32"/>
      <c r="Y27" s="16"/>
      <c r="Z27" s="53"/>
    </row>
    <row r="28" spans="1:26">
      <c r="A28" s="15"/>
      <c r="B28" s="15" t="s">
        <v>35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53"/>
      <c r="P28" s="15" t="s">
        <v>35</v>
      </c>
      <c r="Q28" s="16"/>
      <c r="R28" s="16"/>
      <c r="S28" s="16"/>
      <c r="T28" s="16"/>
      <c r="U28" s="16"/>
      <c r="V28" s="16"/>
      <c r="W28" s="16"/>
      <c r="X28" s="16"/>
      <c r="Y28" s="16"/>
      <c r="Z28" s="53"/>
    </row>
    <row r="29" spans="1:26">
      <c r="A29" s="15"/>
      <c r="B29" s="15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53"/>
      <c r="P29" s="15" t="s">
        <v>26</v>
      </c>
      <c r="Q29" s="16"/>
      <c r="R29" s="16"/>
      <c r="S29" s="16"/>
      <c r="T29" s="16"/>
      <c r="U29" s="16"/>
      <c r="V29" s="16"/>
      <c r="W29" s="16"/>
      <c r="X29" s="16"/>
      <c r="Y29" s="16"/>
      <c r="Z29" s="53"/>
    </row>
    <row r="30" spans="1:26">
      <c r="A30" s="15"/>
      <c r="B30" s="15" t="s">
        <v>36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53"/>
      <c r="P30" s="15" t="s">
        <v>36</v>
      </c>
      <c r="Q30" s="16"/>
      <c r="R30" s="16"/>
      <c r="S30" s="16"/>
      <c r="T30" s="16"/>
      <c r="U30" s="16"/>
      <c r="V30" s="16"/>
      <c r="W30" s="16"/>
      <c r="X30" s="16"/>
      <c r="Y30" s="16"/>
      <c r="Z30" s="53"/>
    </row>
    <row r="31" spans="1:26" ht="15.75" thickBot="1">
      <c r="A31" s="17"/>
      <c r="B31" s="17" t="s">
        <v>37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54"/>
      <c r="P31" s="17" t="s">
        <v>37</v>
      </c>
      <c r="Q31" s="18"/>
      <c r="R31" s="18"/>
      <c r="S31" s="18"/>
      <c r="T31" s="18"/>
      <c r="U31" s="18"/>
      <c r="V31" s="18"/>
      <c r="W31" s="18"/>
      <c r="X31" s="18"/>
      <c r="Y31" s="18"/>
      <c r="Z31" s="54"/>
    </row>
  </sheetData>
  <mergeCells count="7">
    <mergeCell ref="A3:A4"/>
    <mergeCell ref="T3:X3"/>
    <mergeCell ref="Y3:Z3"/>
    <mergeCell ref="B1:O1"/>
    <mergeCell ref="B2:O2"/>
    <mergeCell ref="P1:Z1"/>
    <mergeCell ref="P2:Z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15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1.3</vt:lpstr>
      <vt:lpstr>'Table 1.3'!Print_Area</vt:lpstr>
      <vt:lpstr>'Table 1.3'!Print_Titles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2017-05-26T10:49:00Z</cp:lastPrinted>
  <dcterms:created xsi:type="dcterms:W3CDTF">2014-09-29T04:35:56Z</dcterms:created>
  <dcterms:modified xsi:type="dcterms:W3CDTF">2017-06-02T08:19:32Z</dcterms:modified>
</cp:coreProperties>
</file>