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able-4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'Table-4.1'!$A$1:$AT$62</definedName>
    <definedName name="Print_Area_MI" localSheetId="0">'Table-4.1'!#REF!</definedName>
    <definedName name="_xlnm.Print_Titles" localSheetId="0">'Table-4.1'!$A:$A</definedName>
  </definedNames>
  <calcPr fullCalcOnLoad="1"/>
</workbook>
</file>

<file path=xl/sharedStrings.xml><?xml version="1.0" encoding="utf-8"?>
<sst xmlns="http://schemas.openxmlformats.org/spreadsheetml/2006/main" count="151" uniqueCount="78">
  <si>
    <t xml:space="preserve"> </t>
  </si>
  <si>
    <t>Credits</t>
  </si>
  <si>
    <t xml:space="preserve">  Debits</t>
  </si>
  <si>
    <t xml:space="preserve">   Net</t>
  </si>
  <si>
    <t>A.Current Account</t>
  </si>
  <si>
    <t xml:space="preserve">  I.Merchandise</t>
  </si>
  <si>
    <t xml:space="preserve"> II.Invisibles [a+b+c]</t>
  </si>
  <si>
    <t xml:space="preserve">    a) Services</t>
  </si>
  <si>
    <t xml:space="preserve">       i) Travel</t>
  </si>
  <si>
    <t xml:space="preserve">      ii) Transportation</t>
  </si>
  <si>
    <t xml:space="preserve">     iii) Insurance</t>
  </si>
  <si>
    <t xml:space="preserve">      iv) Government,not in-</t>
  </si>
  <si>
    <t xml:space="preserve">          cluded elsewhere</t>
  </si>
  <si>
    <t xml:space="preserve">       v) Miscellaneous</t>
  </si>
  <si>
    <t xml:space="preserve">    b) Transfer </t>
  </si>
  <si>
    <t>B.Capital Account</t>
  </si>
  <si>
    <t xml:space="preserve">  2.Loans [a+b+c]</t>
  </si>
  <si>
    <t xml:space="preserve">    a) External Assistance</t>
  </si>
  <si>
    <t xml:space="preserve">       i) By India</t>
  </si>
  <si>
    <t xml:space="preserve">      ii) To India</t>
  </si>
  <si>
    <t xml:space="preserve">    b) Commercial Borrwings</t>
  </si>
  <si>
    <t xml:space="preserve">       (MT &amp; LT)</t>
  </si>
  <si>
    <t xml:space="preserve">       to India</t>
  </si>
  <si>
    <t xml:space="preserve">  3.Banking Capital [a+b]</t>
  </si>
  <si>
    <t xml:space="preserve">    a) Commercial Banks</t>
  </si>
  <si>
    <t xml:space="preserve">       i) Assests</t>
  </si>
  <si>
    <t xml:space="preserve">      ii) Liabilities</t>
  </si>
  <si>
    <t xml:space="preserve">    b) Others</t>
  </si>
  <si>
    <t xml:space="preserve">  4.Rupee Debt Service</t>
  </si>
  <si>
    <t xml:space="preserve">  5.Other Capital</t>
  </si>
  <si>
    <t>C) Errors &amp; Omissions</t>
  </si>
  <si>
    <t>D) Overall Balance [A+B+C]</t>
  </si>
  <si>
    <t>E) Monetary Movements[i+ii]</t>
  </si>
  <si>
    <t xml:space="preserve">   i) I.M.F.</t>
  </si>
  <si>
    <t xml:space="preserve">  ii) Foreign Exchange Reserves</t>
  </si>
  <si>
    <t xml:space="preserve">      (Increase-/Decrease+)</t>
  </si>
  <si>
    <t xml:space="preserve">    i) Investment income</t>
  </si>
  <si>
    <t xml:space="preserve">  BALANCE OF PAYMENTS</t>
  </si>
  <si>
    <t xml:space="preserve">                  Item</t>
  </si>
  <si>
    <t>Total Current Account [I+II]</t>
  </si>
  <si>
    <t>Total Capital Account  [1 to 5]</t>
  </si>
  <si>
    <t>2002-03</t>
  </si>
  <si>
    <t>2001-02</t>
  </si>
  <si>
    <t xml:space="preserve">  1.Foreign Investment(a+b) </t>
  </si>
  <si>
    <t xml:space="preserve">      a) Direct</t>
  </si>
  <si>
    <t xml:space="preserve">      b) Portfolio</t>
  </si>
  <si>
    <t>c)  Income</t>
  </si>
  <si>
    <t xml:space="preserve">     i) Official</t>
  </si>
  <si>
    <t xml:space="preserve">     ii) Private</t>
  </si>
  <si>
    <t xml:space="preserve">   ii) Compensation to employees</t>
  </si>
  <si>
    <t xml:space="preserve">     of which  Non-Resident Deposits</t>
  </si>
  <si>
    <t>2003-04</t>
  </si>
  <si>
    <t>Source:  Reserve Bank of India.</t>
  </si>
  <si>
    <t>2004-05</t>
  </si>
  <si>
    <t xml:space="preserve"> ___________________________</t>
  </si>
  <si>
    <t xml:space="preserve"> _____________________________</t>
  </si>
  <si>
    <t xml:space="preserve"> ____________________________</t>
  </si>
  <si>
    <t>-</t>
  </si>
  <si>
    <t>2007-08</t>
  </si>
  <si>
    <t>2005-06</t>
  </si>
  <si>
    <t>2006-07</t>
  </si>
  <si>
    <t xml:space="preserve"> Table 4.1-OVERALL BALANCE OF PAYMENTS</t>
  </si>
  <si>
    <t>2008-09</t>
  </si>
  <si>
    <t>____________________________</t>
  </si>
  <si>
    <t xml:space="preserve">     ____________________________</t>
  </si>
  <si>
    <t xml:space="preserve">       ____________________________</t>
  </si>
  <si>
    <t xml:space="preserve">2009-10 </t>
  </si>
  <si>
    <t>2011-12</t>
  </si>
  <si>
    <t xml:space="preserve">2010-11 </t>
  </si>
  <si>
    <t>2012-13</t>
  </si>
  <si>
    <t xml:space="preserve">    c) Short Term Credit</t>
  </si>
  <si>
    <t>2013-14</t>
  </si>
  <si>
    <t>( ₹ Ten Million)</t>
  </si>
  <si>
    <t>2015-16(P)</t>
  </si>
  <si>
    <t>2014-15</t>
  </si>
  <si>
    <t>P</t>
  </si>
  <si>
    <t xml:space="preserve">                                                                                  BALANCE OF PAYMENTS</t>
  </si>
  <si>
    <t xml:space="preserve">P- provisional  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</si>
</sst>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_)"/>
    <numFmt numFmtId="179" formatCode="0.00_)"/>
    <numFmt numFmtId="180" formatCode="#,##0.0_);\(#,##0.0\)"/>
    <numFmt numFmtId="181" formatCode="0_)"/>
    <numFmt numFmtId="182" formatCode="0.0"/>
    <numFmt numFmtId="183" formatCode="0.0000"/>
    <numFmt numFmtId="184" formatCode="0.000"/>
    <numFmt numFmtId="185" formatCode="[$-4009]dd\ mmmm\ yyyy"/>
    <numFmt numFmtId="186" formatCode="&quot;₹&quot;\ #,##0.00"/>
    <numFmt numFmtId="187" formatCode="0.00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fill"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1" xfId="0" applyFont="1" applyFill="1" applyBorder="1" applyAlignment="1">
      <alignment/>
    </xf>
    <xf numFmtId="180" fontId="2" fillId="35" borderId="0" xfId="0" applyNumberFormat="1" applyFont="1" applyFill="1" applyBorder="1" applyAlignment="1" applyProtection="1">
      <alignment/>
      <protection/>
    </xf>
    <xf numFmtId="49" fontId="2" fillId="35" borderId="0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 horizontal="right"/>
    </xf>
    <xf numFmtId="0" fontId="2" fillId="34" borderId="13" xfId="0" applyFont="1" applyFill="1" applyBorder="1" applyAlignment="1" applyProtection="1">
      <alignment horizontal="left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80" fontId="2" fillId="35" borderId="15" xfId="0" applyNumberFormat="1" applyFont="1" applyFill="1" applyBorder="1" applyAlignment="1" applyProtection="1">
      <alignment/>
      <protection/>
    </xf>
    <xf numFmtId="49" fontId="2" fillId="35" borderId="15" xfId="0" applyNumberFormat="1" applyFont="1" applyFill="1" applyBorder="1" applyAlignment="1" applyProtection="1">
      <alignment horizontal="right"/>
      <protection/>
    </xf>
    <xf numFmtId="181" fontId="2" fillId="35" borderId="15" xfId="0" applyNumberFormat="1" applyFont="1" applyFill="1" applyBorder="1" applyAlignment="1" applyProtection="1">
      <alignment horizontal="right"/>
      <protection/>
    </xf>
    <xf numFmtId="181" fontId="2" fillId="35" borderId="15" xfId="0" applyNumberFormat="1" applyFont="1" applyFill="1" applyBorder="1" applyAlignment="1" applyProtection="1">
      <alignment/>
      <protection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right"/>
      <protection/>
    </xf>
    <xf numFmtId="0" fontId="2" fillId="34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0" fontId="4" fillId="34" borderId="16" xfId="0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5" borderId="19" xfId="0" applyFont="1" applyFill="1" applyBorder="1" applyAlignment="1">
      <alignment/>
    </xf>
    <xf numFmtId="1" fontId="2" fillId="33" borderId="19" xfId="0" applyNumberFormat="1" applyFont="1" applyFill="1" applyBorder="1" applyAlignment="1">
      <alignment horizontal="right"/>
    </xf>
    <xf numFmtId="1" fontId="2" fillId="33" borderId="16" xfId="0" applyNumberFormat="1" applyFont="1" applyFill="1" applyBorder="1" applyAlignment="1" applyProtection="1">
      <alignment horizontal="right"/>
      <protection/>
    </xf>
    <xf numFmtId="1" fontId="2" fillId="35" borderId="19" xfId="0" applyNumberFormat="1" applyFont="1" applyFill="1" applyBorder="1" applyAlignment="1" applyProtection="1">
      <alignment horizontal="right"/>
      <protection/>
    </xf>
    <xf numFmtId="1" fontId="2" fillId="35" borderId="16" xfId="0" applyNumberFormat="1" applyFont="1" applyFill="1" applyBorder="1" applyAlignment="1" applyProtection="1">
      <alignment horizontal="right"/>
      <protection/>
    </xf>
    <xf numFmtId="1" fontId="2" fillId="33" borderId="19" xfId="0" applyNumberFormat="1" applyFont="1" applyFill="1" applyBorder="1" applyAlignment="1" applyProtection="1">
      <alignment horizontal="right"/>
      <protection/>
    </xf>
    <xf numFmtId="1" fontId="2" fillId="35" borderId="19" xfId="0" applyNumberFormat="1" applyFont="1" applyFill="1" applyBorder="1" applyAlignment="1">
      <alignment horizontal="right"/>
    </xf>
    <xf numFmtId="1" fontId="4" fillId="35" borderId="19" xfId="0" applyNumberFormat="1" applyFont="1" applyFill="1" applyBorder="1" applyAlignment="1" applyProtection="1">
      <alignment horizontal="right"/>
      <protection/>
    </xf>
    <xf numFmtId="1" fontId="4" fillId="35" borderId="16" xfId="0" applyNumberFormat="1" applyFont="1" applyFill="1" applyBorder="1" applyAlignment="1" applyProtection="1">
      <alignment horizontal="right"/>
      <protection/>
    </xf>
    <xf numFmtId="1" fontId="4" fillId="33" borderId="16" xfId="0" applyNumberFormat="1" applyFont="1" applyFill="1" applyBorder="1" applyAlignment="1" applyProtection="1">
      <alignment horizontal="right"/>
      <protection/>
    </xf>
    <xf numFmtId="1" fontId="2" fillId="35" borderId="16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4" borderId="18" xfId="0" applyFont="1" applyFill="1" applyBorder="1" applyAlignment="1" applyProtection="1">
      <alignment horizontal="fill"/>
      <protection/>
    </xf>
    <xf numFmtId="1" fontId="2" fillId="33" borderId="16" xfId="0" applyNumberFormat="1" applyFont="1" applyFill="1" applyBorder="1" applyAlignment="1">
      <alignment horizontal="right"/>
    </xf>
    <xf numFmtId="1" fontId="4" fillId="35" borderId="19" xfId="0" applyNumberFormat="1" applyFont="1" applyFill="1" applyBorder="1" applyAlignment="1">
      <alignment horizontal="right"/>
    </xf>
    <xf numFmtId="1" fontId="4" fillId="35" borderId="16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181" fontId="2" fillId="33" borderId="17" xfId="0" applyNumberFormat="1" applyFont="1" applyFill="1" applyBorder="1" applyAlignment="1">
      <alignment/>
    </xf>
    <xf numFmtId="0" fontId="2" fillId="34" borderId="19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>
      <alignment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left"/>
      <protection/>
    </xf>
    <xf numFmtId="37" fontId="2" fillId="35" borderId="19" xfId="0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2" fillId="35" borderId="19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4" fillId="34" borderId="18" xfId="0" applyFont="1" applyFill="1" applyBorder="1" applyAlignment="1" applyProtection="1">
      <alignment horizontal="right"/>
      <protection/>
    </xf>
    <xf numFmtId="0" fontId="2" fillId="34" borderId="17" xfId="0" applyFont="1" applyFill="1" applyBorder="1" applyAlignment="1">
      <alignment horizontal="right"/>
    </xf>
    <xf numFmtId="0" fontId="2" fillId="35" borderId="16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34" borderId="18" xfId="0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 applyProtection="1">
      <alignment horizontal="right"/>
      <protection/>
    </xf>
    <xf numFmtId="2" fontId="2" fillId="33" borderId="19" xfId="0" applyNumberFormat="1" applyFont="1" applyFill="1" applyBorder="1" applyAlignment="1">
      <alignment/>
    </xf>
    <xf numFmtId="2" fontId="2" fillId="35" borderId="19" xfId="0" applyNumberFormat="1" applyFont="1" applyFill="1" applyBorder="1" applyAlignment="1">
      <alignment/>
    </xf>
    <xf numFmtId="1" fontId="2" fillId="33" borderId="19" xfId="0" applyNumberFormat="1" applyFont="1" applyFill="1" applyBorder="1" applyAlignment="1">
      <alignment/>
    </xf>
    <xf numFmtId="1" fontId="2" fillId="35" borderId="19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/>
    </xf>
    <xf numFmtId="1" fontId="4" fillId="35" borderId="19" xfId="0" applyNumberFormat="1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 horizontal="right"/>
      <protection/>
    </xf>
    <xf numFmtId="0" fontId="2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2" fillId="36" borderId="0" xfId="0" applyFont="1" applyFill="1" applyAlignment="1">
      <alignment/>
    </xf>
    <xf numFmtId="0" fontId="4" fillId="34" borderId="19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5" fillId="34" borderId="24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21" xfId="0" applyFont="1" applyFill="1" applyBorder="1" applyAlignment="1" applyProtection="1">
      <alignment horizontal="right"/>
      <protection/>
    </xf>
    <xf numFmtId="0" fontId="2" fillId="35" borderId="25" xfId="0" applyFont="1" applyFill="1" applyBorder="1" applyAlignment="1">
      <alignment/>
    </xf>
    <xf numFmtId="1" fontId="2" fillId="33" borderId="25" xfId="0" applyNumberFormat="1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1" fontId="2" fillId="33" borderId="27" xfId="0" applyNumberFormat="1" applyFont="1" applyFill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2" fillId="33" borderId="17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4" borderId="16" xfId="0" applyFont="1" applyFill="1" applyBorder="1" applyAlignment="1" applyProtection="1">
      <alignment/>
      <protection/>
    </xf>
    <xf numFmtId="0" fontId="4" fillId="35" borderId="28" xfId="0" applyFont="1" applyFill="1" applyBorder="1" applyAlignment="1">
      <alignment/>
    </xf>
    <xf numFmtId="0" fontId="2" fillId="35" borderId="29" xfId="0" applyFont="1" applyFill="1" applyBorder="1" applyAlignment="1" applyProtection="1">
      <alignment horizontal="left"/>
      <protection/>
    </xf>
    <xf numFmtId="0" fontId="2" fillId="35" borderId="30" xfId="0" applyFont="1" applyFill="1" applyBorder="1" applyAlignment="1" applyProtection="1">
      <alignment horizontal="left"/>
      <protection/>
    </xf>
    <xf numFmtId="0" fontId="2" fillId="35" borderId="21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16" xfId="0" applyFont="1" applyFill="1" applyBorder="1" applyAlignment="1" applyProtection="1">
      <alignment horizontal="right"/>
      <protection/>
    </xf>
    <xf numFmtId="0" fontId="4" fillId="34" borderId="2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2" fillId="35" borderId="0" xfId="0" applyFont="1" applyFill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2" fillId="3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V65"/>
  <sheetViews>
    <sheetView showGridLines="0" tabSelected="1" view="pageBreakPreview" zoomScaleNormal="75" zoomScaleSheetLayoutView="100" zoomScalePageLayoutView="0" workbookViewId="0" topLeftCell="A7">
      <selection activeCell="D66" sqref="D66"/>
    </sheetView>
  </sheetViews>
  <sheetFormatPr defaultColWidth="9.625" defaultRowHeight="12.75"/>
  <cols>
    <col min="1" max="1" width="25.125" style="4" customWidth="1"/>
    <col min="2" max="2" width="8.625" style="1" customWidth="1"/>
    <col min="3" max="3" width="8.25390625" style="1" customWidth="1"/>
    <col min="4" max="4" width="8.50390625" style="1" customWidth="1"/>
    <col min="5" max="5" width="9.125" style="1" customWidth="1"/>
    <col min="6" max="6" width="8.625" style="1" customWidth="1"/>
    <col min="7" max="7" width="8.75390625" style="1" customWidth="1"/>
    <col min="8" max="8" width="10.125" style="1" customWidth="1"/>
    <col min="9" max="9" width="9.00390625" style="1" customWidth="1"/>
    <col min="10" max="10" width="8.50390625" style="1" customWidth="1"/>
    <col min="11" max="11" width="9.625" style="1" customWidth="1"/>
    <col min="12" max="12" width="10.625" style="1" customWidth="1"/>
    <col min="13" max="23" width="9.625" style="1" customWidth="1"/>
    <col min="24" max="24" width="12.25390625" style="1" customWidth="1"/>
    <col min="25" max="25" width="9.625" style="1" customWidth="1"/>
    <col min="26" max="26" width="11.375" style="1" customWidth="1"/>
    <col min="27" max="27" width="9.625" style="1" customWidth="1"/>
    <col min="28" max="28" width="10.50390625" style="1" customWidth="1"/>
    <col min="29" max="40" width="9.625" style="1" customWidth="1"/>
    <col min="41" max="42" width="10.25390625" style="1" customWidth="1"/>
    <col min="43" max="43" width="9.00390625" style="4" customWidth="1"/>
    <col min="44" max="45" width="10.25390625" style="117" customWidth="1"/>
    <col min="46" max="46" width="9.875" style="117" customWidth="1"/>
    <col min="47" max="16384" width="9.625" style="1" customWidth="1"/>
  </cols>
  <sheetData>
    <row r="1" spans="1:46" ht="15.75">
      <c r="A1" s="2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27"/>
      <c r="AH1" s="127"/>
      <c r="AI1" s="127"/>
      <c r="AJ1" s="19"/>
      <c r="AK1" s="19"/>
      <c r="AL1" s="19"/>
      <c r="AM1" s="19"/>
      <c r="AN1" s="19"/>
      <c r="AO1" s="19"/>
      <c r="AP1" s="19"/>
      <c r="AQ1" s="19"/>
      <c r="AR1" s="127"/>
      <c r="AS1" s="19"/>
      <c r="AT1" s="121"/>
    </row>
    <row r="2" spans="1:46" ht="15.75">
      <c r="A2" s="115"/>
      <c r="B2" s="140" t="s">
        <v>37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 t="s">
        <v>37</v>
      </c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15"/>
      <c r="AG2" s="115"/>
      <c r="AH2" s="115"/>
      <c r="AI2" s="115" t="s">
        <v>76</v>
      </c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32"/>
    </row>
    <row r="3" spans="1:46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122"/>
    </row>
    <row r="4" spans="1:46" ht="15.75">
      <c r="A4" s="115"/>
      <c r="B4" s="140" t="s">
        <v>61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 t="s">
        <v>61</v>
      </c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15"/>
      <c r="AG4" s="115"/>
      <c r="AH4" s="115"/>
      <c r="AI4" s="140" t="s">
        <v>61</v>
      </c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1"/>
    </row>
    <row r="5" spans="1:46" ht="15.75">
      <c r="A5" s="116"/>
      <c r="B5" s="142" t="s">
        <v>72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 t="s">
        <v>72</v>
      </c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 t="s">
        <v>72</v>
      </c>
      <c r="AJ5" s="142"/>
      <c r="AK5" s="142"/>
      <c r="AL5" s="142"/>
      <c r="AM5" s="142"/>
      <c r="AN5" s="142"/>
      <c r="AO5" s="142"/>
      <c r="AP5" s="142"/>
      <c r="AQ5" s="142"/>
      <c r="AR5" s="143"/>
      <c r="AS5" s="143"/>
      <c r="AT5" s="144"/>
    </row>
    <row r="6" spans="1:46" ht="12.75">
      <c r="A6" s="21"/>
      <c r="B6" s="148" t="s">
        <v>42</v>
      </c>
      <c r="C6" s="154"/>
      <c r="D6" s="155"/>
      <c r="E6" s="148" t="s">
        <v>41</v>
      </c>
      <c r="F6" s="149"/>
      <c r="G6" s="150"/>
      <c r="H6" s="145" t="s">
        <v>51</v>
      </c>
      <c r="I6" s="146"/>
      <c r="J6" s="147"/>
      <c r="K6" s="145" t="s">
        <v>53</v>
      </c>
      <c r="L6" s="146"/>
      <c r="M6" s="147"/>
      <c r="N6" s="145" t="s">
        <v>59</v>
      </c>
      <c r="O6" s="146"/>
      <c r="P6" s="147"/>
      <c r="Q6" s="145" t="s">
        <v>60</v>
      </c>
      <c r="R6" s="146"/>
      <c r="S6" s="147"/>
      <c r="T6" s="148" t="s">
        <v>58</v>
      </c>
      <c r="U6" s="149"/>
      <c r="V6" s="150"/>
      <c r="W6" s="91"/>
      <c r="X6" s="111" t="s">
        <v>62</v>
      </c>
      <c r="Y6" s="92"/>
      <c r="Z6" s="145" t="s">
        <v>66</v>
      </c>
      <c r="AA6" s="146"/>
      <c r="AB6" s="147"/>
      <c r="AC6" s="148" t="s">
        <v>68</v>
      </c>
      <c r="AD6" s="149"/>
      <c r="AE6" s="150"/>
      <c r="AF6" s="148" t="s">
        <v>67</v>
      </c>
      <c r="AG6" s="149"/>
      <c r="AH6" s="150"/>
      <c r="AI6" s="148" t="s">
        <v>69</v>
      </c>
      <c r="AJ6" s="149"/>
      <c r="AK6" s="150"/>
      <c r="AL6" s="148" t="s">
        <v>71</v>
      </c>
      <c r="AM6" s="149"/>
      <c r="AN6" s="150"/>
      <c r="AO6" s="148" t="s">
        <v>74</v>
      </c>
      <c r="AP6" s="149"/>
      <c r="AQ6" s="149"/>
      <c r="AR6" s="148" t="s">
        <v>73</v>
      </c>
      <c r="AS6" s="149"/>
      <c r="AT6" s="150"/>
    </row>
    <row r="7" spans="1:46" ht="12.75">
      <c r="A7" s="22" t="s">
        <v>38</v>
      </c>
      <c r="B7" s="137" t="s">
        <v>56</v>
      </c>
      <c r="C7" s="138"/>
      <c r="D7" s="139"/>
      <c r="E7" s="137" t="s">
        <v>55</v>
      </c>
      <c r="F7" s="138"/>
      <c r="G7" s="139"/>
      <c r="H7" s="137" t="s">
        <v>54</v>
      </c>
      <c r="I7" s="138"/>
      <c r="J7" s="139"/>
      <c r="K7" s="137" t="s">
        <v>56</v>
      </c>
      <c r="L7" s="138"/>
      <c r="M7" s="139"/>
      <c r="N7" s="137" t="s">
        <v>55</v>
      </c>
      <c r="O7" s="138"/>
      <c r="P7" s="139"/>
      <c r="Q7" s="137" t="s">
        <v>54</v>
      </c>
      <c r="R7" s="138"/>
      <c r="S7" s="139"/>
      <c r="T7" s="137" t="s">
        <v>63</v>
      </c>
      <c r="U7" s="151"/>
      <c r="V7" s="152"/>
      <c r="W7" s="137" t="s">
        <v>64</v>
      </c>
      <c r="X7" s="151"/>
      <c r="Y7" s="152"/>
      <c r="Z7" s="137" t="s">
        <v>65</v>
      </c>
      <c r="AA7" s="151"/>
      <c r="AB7" s="152"/>
      <c r="AC7" s="96"/>
      <c r="AD7" s="5"/>
      <c r="AE7" s="97"/>
      <c r="AF7" s="96"/>
      <c r="AG7" s="5"/>
      <c r="AH7" s="97"/>
      <c r="AI7" s="96"/>
      <c r="AJ7" s="5"/>
      <c r="AK7" s="97"/>
      <c r="AL7" s="100"/>
      <c r="AM7" s="5"/>
      <c r="AN7" s="97"/>
      <c r="AO7" s="118"/>
      <c r="AP7" s="119"/>
      <c r="AQ7" s="119"/>
      <c r="AR7" s="118"/>
      <c r="AS7" s="119"/>
      <c r="AT7" s="120"/>
    </row>
    <row r="8" spans="1:46" ht="12.75">
      <c r="A8" s="21"/>
      <c r="B8" s="112" t="s">
        <v>1</v>
      </c>
      <c r="C8" s="55" t="s">
        <v>2</v>
      </c>
      <c r="D8" s="58" t="s">
        <v>3</v>
      </c>
      <c r="E8" s="102" t="s">
        <v>1</v>
      </c>
      <c r="F8" s="55" t="s">
        <v>2</v>
      </c>
      <c r="G8" s="58" t="s">
        <v>3</v>
      </c>
      <c r="H8" s="112" t="s">
        <v>1</v>
      </c>
      <c r="I8" s="55" t="s">
        <v>2</v>
      </c>
      <c r="J8" s="58" t="s">
        <v>3</v>
      </c>
      <c r="K8" s="112" t="s">
        <v>1</v>
      </c>
      <c r="L8" s="55" t="s">
        <v>2</v>
      </c>
      <c r="M8" s="58" t="s">
        <v>3</v>
      </c>
      <c r="N8" s="112" t="s">
        <v>1</v>
      </c>
      <c r="O8" s="55" t="s">
        <v>2</v>
      </c>
      <c r="P8" s="58" t="s">
        <v>3</v>
      </c>
      <c r="Q8" s="112" t="s">
        <v>1</v>
      </c>
      <c r="R8" s="55" t="s">
        <v>2</v>
      </c>
      <c r="S8" s="58" t="s">
        <v>3</v>
      </c>
      <c r="T8" s="112" t="s">
        <v>1</v>
      </c>
      <c r="U8" s="55" t="s">
        <v>2</v>
      </c>
      <c r="V8" s="58" t="s">
        <v>3</v>
      </c>
      <c r="W8" s="112" t="s">
        <v>1</v>
      </c>
      <c r="X8" s="55" t="s">
        <v>2</v>
      </c>
      <c r="Y8" s="58" t="s">
        <v>3</v>
      </c>
      <c r="Z8" s="112" t="s">
        <v>1</v>
      </c>
      <c r="AA8" s="55" t="s">
        <v>2</v>
      </c>
      <c r="AB8" s="58" t="s">
        <v>3</v>
      </c>
      <c r="AC8" s="112" t="s">
        <v>1</v>
      </c>
      <c r="AD8" s="55" t="s">
        <v>2</v>
      </c>
      <c r="AE8" s="58" t="s">
        <v>3</v>
      </c>
      <c r="AF8" s="112" t="s">
        <v>1</v>
      </c>
      <c r="AG8" s="55" t="s">
        <v>2</v>
      </c>
      <c r="AH8" s="58" t="s">
        <v>3</v>
      </c>
      <c r="AI8" s="118" t="s">
        <v>1</v>
      </c>
      <c r="AJ8" s="55" t="s">
        <v>2</v>
      </c>
      <c r="AK8" s="58" t="s">
        <v>3</v>
      </c>
      <c r="AL8" s="118" t="s">
        <v>1</v>
      </c>
      <c r="AM8" s="55" t="s">
        <v>2</v>
      </c>
      <c r="AN8" s="58" t="s">
        <v>3</v>
      </c>
      <c r="AO8" s="102" t="s">
        <v>1</v>
      </c>
      <c r="AP8" s="50" t="s">
        <v>2</v>
      </c>
      <c r="AQ8" s="50" t="s">
        <v>3</v>
      </c>
      <c r="AR8" s="102" t="s">
        <v>1</v>
      </c>
      <c r="AS8" s="50" t="s">
        <v>2</v>
      </c>
      <c r="AT8" s="123" t="s">
        <v>3</v>
      </c>
    </row>
    <row r="9" spans="1:46" ht="12.75">
      <c r="A9" s="23" t="s">
        <v>0</v>
      </c>
      <c r="B9" s="59" t="s">
        <v>0</v>
      </c>
      <c r="C9" s="6" t="s">
        <v>0</v>
      </c>
      <c r="D9" s="60" t="s">
        <v>0</v>
      </c>
      <c r="E9" s="76" t="s">
        <v>0</v>
      </c>
      <c r="F9" s="7" t="s">
        <v>0</v>
      </c>
      <c r="G9" s="60" t="s">
        <v>0</v>
      </c>
      <c r="H9" s="76" t="s">
        <v>0</v>
      </c>
      <c r="I9" s="7" t="s">
        <v>0</v>
      </c>
      <c r="J9" s="60" t="s">
        <v>0</v>
      </c>
      <c r="K9" s="82" t="s">
        <v>0</v>
      </c>
      <c r="L9" s="24"/>
      <c r="M9" s="83"/>
      <c r="N9" s="88"/>
      <c r="O9" s="24"/>
      <c r="P9" s="83"/>
      <c r="Q9" s="88"/>
      <c r="R9" s="24"/>
      <c r="S9" s="83"/>
      <c r="T9" s="88"/>
      <c r="U9" s="24"/>
      <c r="V9" s="83"/>
      <c r="W9" s="88"/>
      <c r="X9" s="24"/>
      <c r="Y9" s="83"/>
      <c r="Z9" s="88"/>
      <c r="AA9" s="24"/>
      <c r="AB9" s="83"/>
      <c r="AC9" s="88"/>
      <c r="AD9" s="24"/>
      <c r="AE9" s="83"/>
      <c r="AF9" s="88"/>
      <c r="AG9" s="24"/>
      <c r="AH9" s="83"/>
      <c r="AI9" s="88"/>
      <c r="AJ9" s="24"/>
      <c r="AK9" s="83"/>
      <c r="AL9" s="59"/>
      <c r="AM9" s="6"/>
      <c r="AN9" s="51"/>
      <c r="AO9" s="59"/>
      <c r="AP9" s="6"/>
      <c r="AQ9" s="6"/>
      <c r="AR9" s="59"/>
      <c r="AS9" s="6"/>
      <c r="AT9" s="51"/>
    </row>
    <row r="10" spans="1:46" ht="12.75">
      <c r="A10" s="25">
        <v>1</v>
      </c>
      <c r="B10" s="61">
        <v>2</v>
      </c>
      <c r="C10" s="26">
        <v>3</v>
      </c>
      <c r="D10" s="62">
        <v>4</v>
      </c>
      <c r="E10" s="61">
        <v>5</v>
      </c>
      <c r="F10" s="26">
        <v>6</v>
      </c>
      <c r="G10" s="62">
        <v>7</v>
      </c>
      <c r="H10" s="61">
        <v>8</v>
      </c>
      <c r="I10" s="26">
        <v>9</v>
      </c>
      <c r="J10" s="62">
        <v>10</v>
      </c>
      <c r="K10" s="84">
        <v>11</v>
      </c>
      <c r="L10" s="8">
        <v>12</v>
      </c>
      <c r="M10" s="85">
        <v>13</v>
      </c>
      <c r="N10" s="84">
        <v>14</v>
      </c>
      <c r="O10" s="8">
        <v>15</v>
      </c>
      <c r="P10" s="85">
        <v>16</v>
      </c>
      <c r="Q10" s="84">
        <v>17</v>
      </c>
      <c r="R10" s="8">
        <v>18</v>
      </c>
      <c r="S10" s="85">
        <v>19</v>
      </c>
      <c r="T10" s="89">
        <v>20</v>
      </c>
      <c r="U10" s="9">
        <v>21</v>
      </c>
      <c r="V10" s="90">
        <v>22</v>
      </c>
      <c r="W10" s="89">
        <v>23</v>
      </c>
      <c r="X10" s="9">
        <v>24</v>
      </c>
      <c r="Y10" s="90">
        <v>25</v>
      </c>
      <c r="Z10" s="89">
        <v>26</v>
      </c>
      <c r="AA10" s="9">
        <v>27</v>
      </c>
      <c r="AB10" s="90">
        <v>28</v>
      </c>
      <c r="AC10" s="89">
        <v>29</v>
      </c>
      <c r="AD10" s="9">
        <v>30</v>
      </c>
      <c r="AE10" s="90">
        <v>31</v>
      </c>
      <c r="AF10" s="89">
        <v>32</v>
      </c>
      <c r="AG10" s="9">
        <v>33</v>
      </c>
      <c r="AH10" s="90">
        <v>34</v>
      </c>
      <c r="AI10" s="89">
        <v>35</v>
      </c>
      <c r="AJ10" s="9">
        <v>36</v>
      </c>
      <c r="AK10" s="90">
        <v>37</v>
      </c>
      <c r="AL10" s="101">
        <v>38</v>
      </c>
      <c r="AM10" s="46">
        <v>39</v>
      </c>
      <c r="AN10" s="47">
        <v>40</v>
      </c>
      <c r="AO10" s="101">
        <v>41</v>
      </c>
      <c r="AP10" s="46">
        <v>42</v>
      </c>
      <c r="AQ10" s="114">
        <v>43</v>
      </c>
      <c r="AR10" s="101">
        <v>41</v>
      </c>
      <c r="AS10" s="46">
        <v>42</v>
      </c>
      <c r="AT10" s="47">
        <v>43</v>
      </c>
    </row>
    <row r="11" spans="1:46" ht="12.75">
      <c r="A11" s="27" t="s">
        <v>0</v>
      </c>
      <c r="B11" s="59"/>
      <c r="C11" s="6"/>
      <c r="D11" s="63" t="s">
        <v>0</v>
      </c>
      <c r="E11" s="76" t="s">
        <v>0</v>
      </c>
      <c r="F11" s="7" t="s">
        <v>0</v>
      </c>
      <c r="G11" s="63" t="s">
        <v>0</v>
      </c>
      <c r="H11" s="59"/>
      <c r="I11" s="6"/>
      <c r="J11" s="51"/>
      <c r="K11" s="86" t="s">
        <v>0</v>
      </c>
      <c r="L11" s="6"/>
      <c r="M11" s="51"/>
      <c r="N11" s="59"/>
      <c r="O11" s="6"/>
      <c r="P11" s="51"/>
      <c r="Q11" s="59"/>
      <c r="R11" s="6"/>
      <c r="S11" s="51"/>
      <c r="T11" s="59"/>
      <c r="U11" s="6"/>
      <c r="V11" s="51"/>
      <c r="W11" s="59"/>
      <c r="X11" s="6"/>
      <c r="Y11" s="51"/>
      <c r="Z11" s="59"/>
      <c r="AA11" s="6"/>
      <c r="AB11" s="51"/>
      <c r="AC11" s="59"/>
      <c r="AD11" s="6"/>
      <c r="AE11" s="51"/>
      <c r="AF11" s="59"/>
      <c r="AG11" s="6"/>
      <c r="AH11" s="51"/>
      <c r="AI11" s="59"/>
      <c r="AJ11" s="6"/>
      <c r="AK11" s="51"/>
      <c r="AL11" s="59"/>
      <c r="AM11" s="6"/>
      <c r="AN11" s="51"/>
      <c r="AO11" s="59"/>
      <c r="AP11" s="6"/>
      <c r="AQ11" s="113"/>
      <c r="AR11" s="59"/>
      <c r="AS11" s="6"/>
      <c r="AT11" s="51"/>
    </row>
    <row r="12" spans="1:48" ht="12.75">
      <c r="A12" s="22" t="s">
        <v>4</v>
      </c>
      <c r="B12" s="64"/>
      <c r="C12" s="16"/>
      <c r="D12" s="53"/>
      <c r="E12" s="64"/>
      <c r="F12" s="16"/>
      <c r="G12" s="53"/>
      <c r="H12" s="64"/>
      <c r="I12" s="16"/>
      <c r="J12" s="53"/>
      <c r="K12" s="87"/>
      <c r="L12" s="16"/>
      <c r="M12" s="53"/>
      <c r="N12" s="64"/>
      <c r="O12" s="16"/>
      <c r="P12" s="53"/>
      <c r="Q12" s="64"/>
      <c r="R12" s="16"/>
      <c r="S12" s="53"/>
      <c r="T12" s="64"/>
      <c r="U12" s="16"/>
      <c r="V12" s="53"/>
      <c r="W12" s="64"/>
      <c r="X12" s="16"/>
      <c r="Y12" s="53"/>
      <c r="Z12" s="64"/>
      <c r="AA12" s="16"/>
      <c r="AB12" s="53"/>
      <c r="AC12" s="64"/>
      <c r="AD12" s="16"/>
      <c r="AE12" s="53"/>
      <c r="AF12" s="64"/>
      <c r="AG12" s="16"/>
      <c r="AH12" s="53"/>
      <c r="AI12" s="64"/>
      <c r="AJ12" s="16"/>
      <c r="AK12" s="53"/>
      <c r="AL12" s="64"/>
      <c r="AM12" s="16"/>
      <c r="AN12" s="53"/>
      <c r="AO12" s="64"/>
      <c r="AP12" s="16"/>
      <c r="AQ12" s="64"/>
      <c r="AR12" s="64"/>
      <c r="AS12" s="16"/>
      <c r="AT12" s="124"/>
      <c r="AV12" s="1" t="s">
        <v>75</v>
      </c>
    </row>
    <row r="13" spans="1:46" s="2" customFormat="1" ht="12.75">
      <c r="A13" s="22" t="s">
        <v>5</v>
      </c>
      <c r="B13" s="65">
        <v>213345</v>
      </c>
      <c r="C13" s="28">
        <v>268300</v>
      </c>
      <c r="D13" s="66">
        <f>+B13-C13</f>
        <v>-54955</v>
      </c>
      <c r="E13" s="65">
        <v>260079</v>
      </c>
      <c r="F13" s="28">
        <v>311776</v>
      </c>
      <c r="G13" s="66">
        <f aca="true" t="shared" si="0" ref="G13:G18">(E13-F13)</f>
        <v>-51697</v>
      </c>
      <c r="H13" s="65">
        <v>303915</v>
      </c>
      <c r="I13" s="28">
        <v>367301</v>
      </c>
      <c r="J13" s="77">
        <f aca="true" t="shared" si="1" ref="J13:J18">(H13-I13)</f>
        <v>-63386</v>
      </c>
      <c r="K13" s="65">
        <v>381785</v>
      </c>
      <c r="L13" s="28">
        <v>533550</v>
      </c>
      <c r="M13" s="77">
        <f>(K13-L13)</f>
        <v>-151765</v>
      </c>
      <c r="N13" s="65">
        <v>465748</v>
      </c>
      <c r="O13" s="28">
        <v>695412</v>
      </c>
      <c r="P13" s="77">
        <v>-229664</v>
      </c>
      <c r="Q13" s="65">
        <v>582871</v>
      </c>
      <c r="R13" s="28">
        <v>862833</v>
      </c>
      <c r="S13" s="77">
        <v>-279962</v>
      </c>
      <c r="T13" s="80">
        <v>668008</v>
      </c>
      <c r="U13" s="30">
        <v>1035672</v>
      </c>
      <c r="V13" s="49">
        <v>-367664</v>
      </c>
      <c r="W13" s="80">
        <v>857960</v>
      </c>
      <c r="X13" s="30">
        <v>1405409</v>
      </c>
      <c r="Y13" s="49">
        <v>-547449</v>
      </c>
      <c r="Z13" s="80">
        <v>863282</v>
      </c>
      <c r="AA13" s="30">
        <v>1423248</v>
      </c>
      <c r="AB13" s="49">
        <v>-559965</v>
      </c>
      <c r="AC13" s="80">
        <v>1165665</v>
      </c>
      <c r="AD13" s="30">
        <v>1746135</v>
      </c>
      <c r="AE13" s="49">
        <v>-580470</v>
      </c>
      <c r="AF13" s="80">
        <v>1482517</v>
      </c>
      <c r="AG13" s="30">
        <v>2394647</v>
      </c>
      <c r="AH13" s="49">
        <v>-912129</v>
      </c>
      <c r="AI13" s="80">
        <v>1667690</v>
      </c>
      <c r="AJ13" s="30">
        <v>2732146</v>
      </c>
      <c r="AK13" s="49">
        <v>-1064456</v>
      </c>
      <c r="AL13" s="80">
        <v>1931074</v>
      </c>
      <c r="AM13" s="30">
        <v>2815918</v>
      </c>
      <c r="AN13" s="49">
        <v>-884845</v>
      </c>
      <c r="AO13" s="105">
        <v>1934210</v>
      </c>
      <c r="AP13" s="107">
        <v>2820072</v>
      </c>
      <c r="AQ13" s="105">
        <v>-885862</v>
      </c>
      <c r="AR13" s="105">
        <v>1743289</v>
      </c>
      <c r="AS13" s="107">
        <v>2592820</v>
      </c>
      <c r="AT13" s="125">
        <v>-849531</v>
      </c>
    </row>
    <row r="14" spans="1:46" ht="12.75">
      <c r="A14" s="22" t="s">
        <v>6</v>
      </c>
      <c r="B14" s="67">
        <f aca="true" t="shared" si="2" ref="B14:J14">+B15+B22+B25</f>
        <v>175108</v>
      </c>
      <c r="C14" s="31">
        <f t="shared" si="2"/>
        <v>103727</v>
      </c>
      <c r="D14" s="68">
        <f t="shared" si="2"/>
        <v>71381</v>
      </c>
      <c r="E14" s="70">
        <f t="shared" si="2"/>
        <v>202757</v>
      </c>
      <c r="F14" s="32">
        <f t="shared" si="2"/>
        <v>120400</v>
      </c>
      <c r="G14" s="74">
        <f t="shared" si="2"/>
        <v>82357</v>
      </c>
      <c r="H14" s="70">
        <f t="shared" si="2"/>
        <v>245413</v>
      </c>
      <c r="I14" s="32">
        <f t="shared" si="2"/>
        <v>118044</v>
      </c>
      <c r="J14" s="74">
        <f t="shared" si="2"/>
        <v>127369</v>
      </c>
      <c r="K14" s="70">
        <f>+K15+K22+K25</f>
        <v>311550</v>
      </c>
      <c r="L14" s="32">
        <f>+L15+L22+L25</f>
        <v>171959</v>
      </c>
      <c r="M14" s="74">
        <f>+M15+M22+M25</f>
        <v>139591</v>
      </c>
      <c r="N14" s="70">
        <v>397660</v>
      </c>
      <c r="O14" s="32">
        <v>211733</v>
      </c>
      <c r="P14" s="74">
        <v>185927</v>
      </c>
      <c r="Q14" s="70">
        <v>517146</v>
      </c>
      <c r="R14" s="32">
        <v>281567</v>
      </c>
      <c r="S14" s="74">
        <v>235579</v>
      </c>
      <c r="T14" s="70">
        <v>598088</v>
      </c>
      <c r="U14" s="32">
        <v>293903</v>
      </c>
      <c r="V14" s="68">
        <v>304186</v>
      </c>
      <c r="W14" s="64">
        <v>770430</v>
      </c>
      <c r="X14" s="16">
        <v>350611</v>
      </c>
      <c r="Y14" s="53">
        <v>419820</v>
      </c>
      <c r="Z14" s="64">
        <v>774635</v>
      </c>
      <c r="AA14" s="16">
        <v>394368</v>
      </c>
      <c r="AB14" s="53">
        <v>380266</v>
      </c>
      <c r="AC14" s="70">
        <v>867228</v>
      </c>
      <c r="AD14" s="32">
        <v>506411</v>
      </c>
      <c r="AE14" s="68">
        <v>360817</v>
      </c>
      <c r="AF14" s="64">
        <v>1053480</v>
      </c>
      <c r="AG14" s="16">
        <v>517323</v>
      </c>
      <c r="AH14" s="53">
        <v>536157</v>
      </c>
      <c r="AI14" s="64">
        <v>1218893</v>
      </c>
      <c r="AJ14" s="16">
        <v>634047</v>
      </c>
      <c r="AK14" s="53">
        <v>584800</v>
      </c>
      <c r="AL14" s="64">
        <v>1411773</v>
      </c>
      <c r="AM14" s="16">
        <v>714679</v>
      </c>
      <c r="AN14" s="53">
        <v>697095</v>
      </c>
      <c r="AO14" s="106">
        <v>1478048</v>
      </c>
      <c r="AP14" s="108">
        <v>755499</v>
      </c>
      <c r="AQ14" s="64">
        <v>722549</v>
      </c>
      <c r="AR14" s="64">
        <v>1538693</v>
      </c>
      <c r="AS14" s="16">
        <v>832924</v>
      </c>
      <c r="AT14" s="124">
        <v>705769</v>
      </c>
    </row>
    <row r="15" spans="1:46" s="2" customFormat="1" ht="12.75">
      <c r="A15" s="22" t="s">
        <v>7</v>
      </c>
      <c r="B15" s="69">
        <f>SUM(B16:B21)</f>
        <v>81739</v>
      </c>
      <c r="C15" s="29">
        <f>SUM(C16:C21)</f>
        <v>65850</v>
      </c>
      <c r="D15" s="66">
        <f>+B15-C15</f>
        <v>15889</v>
      </c>
      <c r="E15" s="65">
        <f aca="true" t="shared" si="3" ref="E15:J15">SUM(E16:E21)</f>
        <v>100419</v>
      </c>
      <c r="F15" s="28">
        <f t="shared" si="3"/>
        <v>82775</v>
      </c>
      <c r="G15" s="77">
        <f t="shared" si="3"/>
        <v>17644</v>
      </c>
      <c r="H15" s="65">
        <f t="shared" si="3"/>
        <v>123175</v>
      </c>
      <c r="I15" s="28">
        <f t="shared" si="3"/>
        <v>76794</v>
      </c>
      <c r="J15" s="77">
        <f t="shared" si="3"/>
        <v>46381</v>
      </c>
      <c r="K15" s="65">
        <f>SUM(K16:K21)</f>
        <v>193711</v>
      </c>
      <c r="L15" s="28">
        <f>SUM(L16:L21)</f>
        <v>124880</v>
      </c>
      <c r="M15" s="77">
        <f>SUM(M16:M21)</f>
        <v>68831</v>
      </c>
      <c r="N15" s="65">
        <v>255668</v>
      </c>
      <c r="O15" s="28">
        <v>153057</v>
      </c>
      <c r="P15" s="77">
        <v>102611</v>
      </c>
      <c r="Q15" s="65">
        <v>333093</v>
      </c>
      <c r="R15" s="28">
        <v>200029</v>
      </c>
      <c r="S15" s="77">
        <v>133064</v>
      </c>
      <c r="T15" s="65">
        <v>363042</v>
      </c>
      <c r="U15" s="28">
        <v>206798</v>
      </c>
      <c r="V15" s="77">
        <v>156245</v>
      </c>
      <c r="W15" s="80">
        <v>488012</v>
      </c>
      <c r="X15" s="30">
        <v>239606</v>
      </c>
      <c r="Y15" s="49">
        <v>248406</v>
      </c>
      <c r="Z15" s="80">
        <v>454580</v>
      </c>
      <c r="AA15" s="30">
        <v>283385</v>
      </c>
      <c r="AB15" s="49">
        <v>171194</v>
      </c>
      <c r="AC15" s="65">
        <v>567273</v>
      </c>
      <c r="AD15" s="28">
        <v>366714</v>
      </c>
      <c r="AE15" s="77">
        <v>200560</v>
      </c>
      <c r="AF15" s="80">
        <v>684365</v>
      </c>
      <c r="AG15" s="30">
        <v>376484</v>
      </c>
      <c r="AH15" s="49">
        <v>307881</v>
      </c>
      <c r="AI15" s="80">
        <v>792488</v>
      </c>
      <c r="AJ15" s="30">
        <v>439271</v>
      </c>
      <c r="AK15" s="49">
        <v>353217</v>
      </c>
      <c r="AL15" s="80">
        <v>917180</v>
      </c>
      <c r="AM15" s="30">
        <v>474923</v>
      </c>
      <c r="AN15" s="49">
        <v>442257</v>
      </c>
      <c r="AO15" s="105">
        <v>967192</v>
      </c>
      <c r="AP15" s="107">
        <v>498877</v>
      </c>
      <c r="AQ15" s="105">
        <v>468316</v>
      </c>
      <c r="AR15" s="105">
        <v>1010446</v>
      </c>
      <c r="AS15" s="107">
        <v>554617</v>
      </c>
      <c r="AT15" s="125">
        <v>455828</v>
      </c>
    </row>
    <row r="16" spans="1:46" ht="12.75">
      <c r="A16" s="33" t="s">
        <v>8</v>
      </c>
      <c r="B16" s="70">
        <v>14975</v>
      </c>
      <c r="C16" s="32">
        <v>14336</v>
      </c>
      <c r="D16" s="68">
        <f>+B16-C16</f>
        <v>639</v>
      </c>
      <c r="E16" s="70">
        <v>15991</v>
      </c>
      <c r="F16" s="32">
        <v>16155</v>
      </c>
      <c r="G16" s="68">
        <f t="shared" si="0"/>
        <v>-164</v>
      </c>
      <c r="H16" s="70">
        <v>23054</v>
      </c>
      <c r="I16" s="32">
        <v>16534</v>
      </c>
      <c r="J16" s="74">
        <f t="shared" si="1"/>
        <v>6520</v>
      </c>
      <c r="K16" s="70">
        <v>29858</v>
      </c>
      <c r="L16" s="32">
        <v>23571</v>
      </c>
      <c r="M16" s="74">
        <f>(K16-L16)</f>
        <v>6287</v>
      </c>
      <c r="N16" s="70">
        <v>34871</v>
      </c>
      <c r="O16" s="32">
        <v>29432</v>
      </c>
      <c r="P16" s="74">
        <v>5439</v>
      </c>
      <c r="Q16" s="70">
        <v>41127</v>
      </c>
      <c r="R16" s="32">
        <v>30249</v>
      </c>
      <c r="S16" s="74">
        <v>10878</v>
      </c>
      <c r="T16" s="70">
        <v>45526</v>
      </c>
      <c r="U16" s="32">
        <v>37190</v>
      </c>
      <c r="V16" s="68">
        <v>8335</v>
      </c>
      <c r="W16" s="64">
        <v>50226</v>
      </c>
      <c r="X16" s="16">
        <v>43336</v>
      </c>
      <c r="Y16" s="53">
        <v>6890</v>
      </c>
      <c r="Z16" s="64">
        <v>56046</v>
      </c>
      <c r="AA16" s="16">
        <v>44242</v>
      </c>
      <c r="AB16" s="53">
        <v>11804</v>
      </c>
      <c r="AC16" s="70">
        <v>71851</v>
      </c>
      <c r="AD16" s="32">
        <v>50212</v>
      </c>
      <c r="AE16" s="68">
        <v>21639</v>
      </c>
      <c r="AF16" s="64">
        <v>89185</v>
      </c>
      <c r="AG16" s="16">
        <v>65906</v>
      </c>
      <c r="AH16" s="53">
        <v>23280</v>
      </c>
      <c r="AI16" s="64">
        <v>97881</v>
      </c>
      <c r="AJ16" s="16">
        <v>64333</v>
      </c>
      <c r="AK16" s="53">
        <v>33548</v>
      </c>
      <c r="AL16" s="64">
        <v>108877</v>
      </c>
      <c r="AM16" s="16">
        <v>71426</v>
      </c>
      <c r="AN16" s="53">
        <v>37381</v>
      </c>
      <c r="AO16" s="106">
        <v>124542</v>
      </c>
      <c r="AP16" s="108">
        <v>93535</v>
      </c>
      <c r="AQ16" s="64">
        <v>31008</v>
      </c>
      <c r="AR16" s="64">
        <v>139542</v>
      </c>
      <c r="AS16" s="16">
        <v>96756</v>
      </c>
      <c r="AT16" s="124">
        <v>42786</v>
      </c>
    </row>
    <row r="17" spans="1:46" s="2" customFormat="1" ht="12.75">
      <c r="A17" s="33" t="s">
        <v>9</v>
      </c>
      <c r="B17" s="65">
        <v>10326</v>
      </c>
      <c r="C17" s="28">
        <v>16486</v>
      </c>
      <c r="D17" s="66">
        <f>+B17-C17</f>
        <v>-6160</v>
      </c>
      <c r="E17" s="65">
        <v>12261</v>
      </c>
      <c r="F17" s="28">
        <v>15828</v>
      </c>
      <c r="G17" s="66">
        <f t="shared" si="0"/>
        <v>-3567</v>
      </c>
      <c r="H17" s="65">
        <v>14714</v>
      </c>
      <c r="I17" s="28">
        <v>10688</v>
      </c>
      <c r="J17" s="77">
        <f t="shared" si="1"/>
        <v>4026</v>
      </c>
      <c r="K17" s="65">
        <v>21021</v>
      </c>
      <c r="L17" s="28">
        <v>20363</v>
      </c>
      <c r="M17" s="77">
        <f>(K17-L17)</f>
        <v>658</v>
      </c>
      <c r="N17" s="65">
        <v>28023</v>
      </c>
      <c r="O17" s="28">
        <v>36928</v>
      </c>
      <c r="P17" s="77">
        <v>-8905</v>
      </c>
      <c r="Q17" s="65">
        <v>36049</v>
      </c>
      <c r="R17" s="28">
        <v>36504</v>
      </c>
      <c r="S17" s="77">
        <v>-455</v>
      </c>
      <c r="T17" s="65">
        <v>40200</v>
      </c>
      <c r="U17" s="28">
        <v>46279</v>
      </c>
      <c r="V17" s="66">
        <v>-6079</v>
      </c>
      <c r="W17" s="80">
        <v>52074</v>
      </c>
      <c r="X17" s="30">
        <v>58531</v>
      </c>
      <c r="Y17" s="49">
        <v>-6457</v>
      </c>
      <c r="Z17" s="80">
        <v>52904</v>
      </c>
      <c r="AA17" s="30">
        <v>56395</v>
      </c>
      <c r="AB17" s="49">
        <v>-3491</v>
      </c>
      <c r="AC17" s="65">
        <v>64859</v>
      </c>
      <c r="AD17" s="28">
        <v>63215</v>
      </c>
      <c r="AE17" s="66">
        <v>1644</v>
      </c>
      <c r="AF17" s="80">
        <v>87565</v>
      </c>
      <c r="AG17" s="30">
        <v>78794</v>
      </c>
      <c r="AH17" s="49">
        <v>8771</v>
      </c>
      <c r="AI17" s="80">
        <v>94300</v>
      </c>
      <c r="AJ17" s="30">
        <v>80605</v>
      </c>
      <c r="AK17" s="49">
        <v>13695</v>
      </c>
      <c r="AL17" s="80">
        <v>105261</v>
      </c>
      <c r="AM17" s="30">
        <v>89480</v>
      </c>
      <c r="AN17" s="49">
        <v>15781</v>
      </c>
      <c r="AO17" s="105">
        <v>106865</v>
      </c>
      <c r="AP17" s="107">
        <v>98925</v>
      </c>
      <c r="AQ17" s="105">
        <v>7940</v>
      </c>
      <c r="AR17" s="105">
        <v>91660</v>
      </c>
      <c r="AS17" s="107">
        <v>98618</v>
      </c>
      <c r="AT17" s="125">
        <v>-6958</v>
      </c>
    </row>
    <row r="18" spans="1:46" ht="12.75">
      <c r="A18" s="33" t="s">
        <v>10</v>
      </c>
      <c r="B18" s="70">
        <v>1374</v>
      </c>
      <c r="C18" s="32">
        <v>1339</v>
      </c>
      <c r="D18" s="68">
        <f>+B18-C18</f>
        <v>35</v>
      </c>
      <c r="E18" s="70">
        <v>1783</v>
      </c>
      <c r="F18" s="32">
        <v>1687</v>
      </c>
      <c r="G18" s="68">
        <f t="shared" si="0"/>
        <v>96</v>
      </c>
      <c r="H18" s="70">
        <v>1922</v>
      </c>
      <c r="I18" s="32">
        <v>1672</v>
      </c>
      <c r="J18" s="74">
        <f t="shared" si="1"/>
        <v>250</v>
      </c>
      <c r="K18" s="70">
        <v>3913</v>
      </c>
      <c r="L18" s="32">
        <v>3249</v>
      </c>
      <c r="M18" s="74">
        <f>(K18-L18)</f>
        <v>664</v>
      </c>
      <c r="N18" s="70">
        <v>4694</v>
      </c>
      <c r="O18" s="32">
        <v>4965</v>
      </c>
      <c r="P18" s="74">
        <v>-271</v>
      </c>
      <c r="Q18" s="70">
        <v>5403</v>
      </c>
      <c r="R18" s="32">
        <v>2903</v>
      </c>
      <c r="S18" s="74">
        <v>2500</v>
      </c>
      <c r="T18" s="70">
        <v>6586</v>
      </c>
      <c r="U18" s="32">
        <v>4192</v>
      </c>
      <c r="V18" s="68">
        <v>2394</v>
      </c>
      <c r="W18" s="64">
        <v>6534</v>
      </c>
      <c r="X18" s="16">
        <v>5230</v>
      </c>
      <c r="Y18" s="53">
        <v>1304</v>
      </c>
      <c r="Z18" s="64">
        <v>7540</v>
      </c>
      <c r="AA18" s="16">
        <v>6098</v>
      </c>
      <c r="AB18" s="53">
        <v>1442</v>
      </c>
      <c r="AC18" s="70">
        <v>8853</v>
      </c>
      <c r="AD18" s="32">
        <v>6377</v>
      </c>
      <c r="AE18" s="68">
        <v>2475</v>
      </c>
      <c r="AF18" s="64">
        <v>12683</v>
      </c>
      <c r="AG18" s="16">
        <v>7201</v>
      </c>
      <c r="AH18" s="53">
        <v>5482</v>
      </c>
      <c r="AI18" s="64">
        <v>12119</v>
      </c>
      <c r="AJ18" s="16">
        <v>7662</v>
      </c>
      <c r="AK18" s="53">
        <v>4456</v>
      </c>
      <c r="AL18" s="64">
        <v>12849</v>
      </c>
      <c r="AM18" s="16">
        <v>6770</v>
      </c>
      <c r="AN18" s="53">
        <v>6089</v>
      </c>
      <c r="AO18" s="106">
        <v>13461</v>
      </c>
      <c r="AP18" s="108">
        <v>6835</v>
      </c>
      <c r="AQ18" s="64">
        <v>6626</v>
      </c>
      <c r="AR18" s="64">
        <v>13113</v>
      </c>
      <c r="AS18" s="16">
        <v>7530</v>
      </c>
      <c r="AT18" s="124">
        <v>5583</v>
      </c>
    </row>
    <row r="19" spans="1:46" s="2" customFormat="1" ht="12.75">
      <c r="A19" s="33" t="s">
        <v>11</v>
      </c>
      <c r="B19" s="65"/>
      <c r="C19" s="28"/>
      <c r="D19" s="66"/>
      <c r="E19" s="65"/>
      <c r="F19" s="28"/>
      <c r="G19" s="66"/>
      <c r="H19" s="65"/>
      <c r="I19" s="28"/>
      <c r="J19" s="77"/>
      <c r="K19" s="65"/>
      <c r="L19" s="28"/>
      <c r="M19" s="77"/>
      <c r="N19" s="65"/>
      <c r="O19" s="28"/>
      <c r="P19" s="77"/>
      <c r="Q19" s="65"/>
      <c r="R19" s="28"/>
      <c r="S19" s="77"/>
      <c r="T19" s="65"/>
      <c r="U19" s="28"/>
      <c r="V19" s="77"/>
      <c r="W19" s="80"/>
      <c r="X19" s="30"/>
      <c r="Y19" s="49"/>
      <c r="Z19" s="80"/>
      <c r="AA19" s="30"/>
      <c r="AB19" s="49"/>
      <c r="AC19" s="65"/>
      <c r="AD19" s="28"/>
      <c r="AE19" s="77"/>
      <c r="AF19" s="80"/>
      <c r="AG19" s="30"/>
      <c r="AH19" s="49"/>
      <c r="AI19" s="80"/>
      <c r="AJ19" s="30"/>
      <c r="AK19" s="49"/>
      <c r="AL19" s="80"/>
      <c r="AM19" s="30"/>
      <c r="AN19" s="49"/>
      <c r="AO19" s="103"/>
      <c r="AP19" s="56"/>
      <c r="AQ19" s="105"/>
      <c r="AR19" s="105"/>
      <c r="AS19" s="107"/>
      <c r="AT19" s="125"/>
    </row>
    <row r="20" spans="1:46" ht="12.75">
      <c r="A20" s="33" t="s">
        <v>12</v>
      </c>
      <c r="B20" s="64">
        <v>2467</v>
      </c>
      <c r="C20" s="16">
        <v>1349</v>
      </c>
      <c r="D20" s="53">
        <f>+B20-C20</f>
        <v>1118</v>
      </c>
      <c r="E20" s="64">
        <v>1417</v>
      </c>
      <c r="F20" s="16">
        <v>1105</v>
      </c>
      <c r="G20" s="53">
        <f>(E20-F20)</f>
        <v>312</v>
      </c>
      <c r="H20" s="64">
        <v>1105</v>
      </c>
      <c r="I20" s="16">
        <v>976</v>
      </c>
      <c r="J20" s="53">
        <f>(H20-I20)</f>
        <v>129</v>
      </c>
      <c r="K20" s="70">
        <v>1797</v>
      </c>
      <c r="L20" s="32">
        <v>1843</v>
      </c>
      <c r="M20" s="74">
        <f>(K20-L20)</f>
        <v>-46</v>
      </c>
      <c r="N20" s="70">
        <v>1396</v>
      </c>
      <c r="O20" s="32">
        <v>2343</v>
      </c>
      <c r="P20" s="74">
        <v>-947</v>
      </c>
      <c r="Q20" s="70">
        <v>1143</v>
      </c>
      <c r="R20" s="32">
        <v>1825</v>
      </c>
      <c r="S20" s="74">
        <v>-682</v>
      </c>
      <c r="T20" s="70">
        <v>1331</v>
      </c>
      <c r="U20" s="32">
        <v>1517</v>
      </c>
      <c r="V20" s="68">
        <v>-186</v>
      </c>
      <c r="W20" s="64">
        <v>1771</v>
      </c>
      <c r="X20" s="16">
        <v>3777</v>
      </c>
      <c r="Y20" s="53">
        <v>-2006</v>
      </c>
      <c r="Z20" s="64">
        <v>2087</v>
      </c>
      <c r="AA20" s="16">
        <v>2481</v>
      </c>
      <c r="AB20" s="53">
        <v>-394</v>
      </c>
      <c r="AC20" s="70">
        <v>2433</v>
      </c>
      <c r="AD20" s="32">
        <v>3733</v>
      </c>
      <c r="AE20" s="68">
        <v>-1300</v>
      </c>
      <c r="AF20" s="64">
        <v>2270</v>
      </c>
      <c r="AG20" s="16">
        <v>3740</v>
      </c>
      <c r="AH20" s="53">
        <v>-1470</v>
      </c>
      <c r="AI20" s="64">
        <v>3126</v>
      </c>
      <c r="AJ20" s="16">
        <v>4422</v>
      </c>
      <c r="AK20" s="53">
        <v>-1296</v>
      </c>
      <c r="AL20" s="64">
        <v>2947</v>
      </c>
      <c r="AM20" s="16">
        <v>5888</v>
      </c>
      <c r="AN20" s="53">
        <v>-2941</v>
      </c>
      <c r="AO20" s="106">
        <v>3321</v>
      </c>
      <c r="AP20" s="108">
        <v>5871</v>
      </c>
      <c r="AQ20" s="64">
        <v>-2550</v>
      </c>
      <c r="AR20" s="64">
        <v>3788</v>
      </c>
      <c r="AS20" s="16">
        <v>5677</v>
      </c>
      <c r="AT20" s="124">
        <v>-1890</v>
      </c>
    </row>
    <row r="21" spans="1:46" s="2" customFormat="1" ht="12.75">
      <c r="A21" s="33" t="s">
        <v>13</v>
      </c>
      <c r="B21" s="65">
        <v>52597</v>
      </c>
      <c r="C21" s="28">
        <v>32340</v>
      </c>
      <c r="D21" s="66">
        <f aca="true" t="shared" si="4" ref="D21:D28">+B21-C21</f>
        <v>20257</v>
      </c>
      <c r="E21" s="65">
        <v>68967</v>
      </c>
      <c r="F21" s="28">
        <v>48000</v>
      </c>
      <c r="G21" s="66">
        <f>(E21-F21)</f>
        <v>20967</v>
      </c>
      <c r="H21" s="65">
        <v>82380</v>
      </c>
      <c r="I21" s="28">
        <v>46924</v>
      </c>
      <c r="J21" s="77">
        <f>(H21-I21)</f>
        <v>35456</v>
      </c>
      <c r="K21" s="65">
        <v>137122</v>
      </c>
      <c r="L21" s="28">
        <v>75854</v>
      </c>
      <c r="M21" s="77">
        <f>(K21-L21)</f>
        <v>61268</v>
      </c>
      <c r="N21" s="65">
        <v>186684</v>
      </c>
      <c r="O21" s="28">
        <v>79389</v>
      </c>
      <c r="P21" s="77">
        <v>107295</v>
      </c>
      <c r="Q21" s="65">
        <v>249371</v>
      </c>
      <c r="R21" s="28">
        <v>128548</v>
      </c>
      <c r="S21" s="77">
        <v>120823</v>
      </c>
      <c r="T21" s="65">
        <v>269400</v>
      </c>
      <c r="U21" s="28">
        <v>117619</v>
      </c>
      <c r="V21" s="66">
        <v>151782</v>
      </c>
      <c r="W21" s="80">
        <v>377407</v>
      </c>
      <c r="X21" s="30">
        <v>128731</v>
      </c>
      <c r="Y21" s="49">
        <v>248675</v>
      </c>
      <c r="Z21" s="80">
        <v>336002</v>
      </c>
      <c r="AA21" s="30">
        <v>174169</v>
      </c>
      <c r="AB21" s="49">
        <v>161833</v>
      </c>
      <c r="AC21" s="65">
        <v>419278</v>
      </c>
      <c r="AD21" s="28">
        <v>243176</v>
      </c>
      <c r="AE21" s="66">
        <v>176102</v>
      </c>
      <c r="AF21" s="80">
        <v>492662</v>
      </c>
      <c r="AG21" s="30">
        <v>220844</v>
      </c>
      <c r="AH21" s="49">
        <v>271817</v>
      </c>
      <c r="AI21" s="80">
        <v>585062</v>
      </c>
      <c r="AJ21" s="30">
        <v>282248</v>
      </c>
      <c r="AK21" s="49">
        <v>302814</v>
      </c>
      <c r="AL21" s="80">
        <v>687315</v>
      </c>
      <c r="AM21" s="30">
        <v>301369</v>
      </c>
      <c r="AN21" s="49">
        <v>385947</v>
      </c>
      <c r="AO21" s="105">
        <v>719002</v>
      </c>
      <c r="AP21" s="107">
        <v>293711</v>
      </c>
      <c r="AQ21" s="105">
        <v>425291</v>
      </c>
      <c r="AR21" s="105">
        <v>762343</v>
      </c>
      <c r="AS21" s="107">
        <v>346035</v>
      </c>
      <c r="AT21" s="125">
        <v>416308</v>
      </c>
    </row>
    <row r="22" spans="1:46" ht="12.75">
      <c r="A22" s="22" t="s">
        <v>14</v>
      </c>
      <c r="B22" s="67">
        <f>+B23+B24</f>
        <v>77289</v>
      </c>
      <c r="C22" s="31">
        <f>+C23+C24</f>
        <v>1729</v>
      </c>
      <c r="D22" s="68">
        <f t="shared" si="4"/>
        <v>75560</v>
      </c>
      <c r="E22" s="70">
        <f aca="true" t="shared" si="5" ref="E22:J22">SUM(E23:E24)</f>
        <v>85289</v>
      </c>
      <c r="F22" s="32">
        <f t="shared" si="5"/>
        <v>3886</v>
      </c>
      <c r="G22" s="74">
        <f t="shared" si="5"/>
        <v>81403</v>
      </c>
      <c r="H22" s="70">
        <f t="shared" si="5"/>
        <v>104329</v>
      </c>
      <c r="I22" s="32">
        <f t="shared" si="5"/>
        <v>2633</v>
      </c>
      <c r="J22" s="74">
        <f t="shared" si="5"/>
        <v>101696</v>
      </c>
      <c r="K22" s="70">
        <f>SUM(K23:K24)</f>
        <v>97201</v>
      </c>
      <c r="L22" s="32">
        <f>SUM(L23:L24)</f>
        <v>4066</v>
      </c>
      <c r="M22" s="74">
        <f>SUM(M23:M24)</f>
        <v>93135</v>
      </c>
      <c r="N22" s="70">
        <v>113566</v>
      </c>
      <c r="O22" s="32">
        <v>4134</v>
      </c>
      <c r="P22" s="74">
        <v>109432</v>
      </c>
      <c r="Q22" s="70">
        <v>142037</v>
      </c>
      <c r="R22" s="32">
        <v>6288</v>
      </c>
      <c r="S22" s="74">
        <v>135749</v>
      </c>
      <c r="T22" s="70">
        <v>177745</v>
      </c>
      <c r="U22" s="32">
        <v>9292</v>
      </c>
      <c r="V22" s="74">
        <v>168452</v>
      </c>
      <c r="W22" s="64">
        <v>216906</v>
      </c>
      <c r="X22" s="16">
        <v>12568</v>
      </c>
      <c r="Y22" s="53">
        <v>204338</v>
      </c>
      <c r="Z22" s="64">
        <v>258032</v>
      </c>
      <c r="AA22" s="16">
        <v>10967</v>
      </c>
      <c r="AB22" s="53">
        <v>247065</v>
      </c>
      <c r="AC22" s="70">
        <v>256284</v>
      </c>
      <c r="AD22" s="32">
        <v>14221</v>
      </c>
      <c r="AE22" s="74">
        <v>242063</v>
      </c>
      <c r="AF22" s="64">
        <v>320744</v>
      </c>
      <c r="AG22" s="16">
        <v>15639</v>
      </c>
      <c r="AH22" s="53">
        <v>305105</v>
      </c>
      <c r="AI22" s="64">
        <v>370464</v>
      </c>
      <c r="AJ22" s="16">
        <v>22071</v>
      </c>
      <c r="AK22" s="53">
        <v>348393</v>
      </c>
      <c r="AL22" s="64">
        <v>425716</v>
      </c>
      <c r="AM22" s="16">
        <v>30992</v>
      </c>
      <c r="AN22" s="53">
        <v>394725</v>
      </c>
      <c r="AO22" s="106">
        <v>428863</v>
      </c>
      <c r="AP22" s="108">
        <v>27199</v>
      </c>
      <c r="AQ22" s="64">
        <v>401663</v>
      </c>
      <c r="AR22" s="64">
        <v>431923</v>
      </c>
      <c r="AS22" s="16">
        <v>22203</v>
      </c>
      <c r="AT22" s="124">
        <v>409720</v>
      </c>
    </row>
    <row r="23" spans="1:46" s="2" customFormat="1" ht="12.75">
      <c r="A23" s="33" t="s">
        <v>47</v>
      </c>
      <c r="B23" s="65">
        <v>2197</v>
      </c>
      <c r="C23" s="28">
        <v>0</v>
      </c>
      <c r="D23" s="66">
        <f t="shared" si="4"/>
        <v>2197</v>
      </c>
      <c r="E23" s="65">
        <v>2174</v>
      </c>
      <c r="F23" s="28" t="s">
        <v>57</v>
      </c>
      <c r="G23" s="66">
        <f>(E23-F23)</f>
        <v>2174</v>
      </c>
      <c r="H23" s="65">
        <v>2531</v>
      </c>
      <c r="I23" s="28">
        <v>0</v>
      </c>
      <c r="J23" s="77">
        <f>(H23-I23)</f>
        <v>2531</v>
      </c>
      <c r="K23" s="65">
        <v>2762</v>
      </c>
      <c r="L23" s="28">
        <v>1598</v>
      </c>
      <c r="M23" s="77">
        <f>(K23-L23)</f>
        <v>1164</v>
      </c>
      <c r="N23" s="65">
        <v>2970</v>
      </c>
      <c r="O23" s="28">
        <v>2103</v>
      </c>
      <c r="P23" s="77">
        <v>867</v>
      </c>
      <c r="Q23" s="65">
        <v>2864</v>
      </c>
      <c r="R23" s="28">
        <v>1723</v>
      </c>
      <c r="S23" s="77">
        <v>1141</v>
      </c>
      <c r="T23" s="65">
        <v>3024</v>
      </c>
      <c r="U23" s="28">
        <v>2073</v>
      </c>
      <c r="V23" s="66">
        <v>952</v>
      </c>
      <c r="W23" s="80">
        <v>3029</v>
      </c>
      <c r="X23" s="30">
        <v>1900</v>
      </c>
      <c r="Y23" s="49">
        <v>1129</v>
      </c>
      <c r="Z23" s="80">
        <v>3421</v>
      </c>
      <c r="AA23" s="30">
        <v>2239</v>
      </c>
      <c r="AB23" s="49">
        <v>1182</v>
      </c>
      <c r="AC23" s="65">
        <v>2934</v>
      </c>
      <c r="AD23" s="28">
        <v>2872</v>
      </c>
      <c r="AE23" s="66">
        <v>62</v>
      </c>
      <c r="AF23" s="80">
        <v>3115</v>
      </c>
      <c r="AG23" s="30">
        <v>2912</v>
      </c>
      <c r="AH23" s="49">
        <v>203</v>
      </c>
      <c r="AI23" s="80">
        <v>2510</v>
      </c>
      <c r="AJ23" s="30">
        <v>4198</v>
      </c>
      <c r="AK23" s="49">
        <v>-1688</v>
      </c>
      <c r="AL23" s="80">
        <v>4672</v>
      </c>
      <c r="AM23" s="30">
        <v>5865</v>
      </c>
      <c r="AN23" s="49">
        <v>-1193</v>
      </c>
      <c r="AO23" s="105">
        <v>1970</v>
      </c>
      <c r="AP23" s="107">
        <v>5461</v>
      </c>
      <c r="AQ23" s="105">
        <v>-3491</v>
      </c>
      <c r="AR23" s="105">
        <v>2851</v>
      </c>
      <c r="AS23" s="107">
        <v>6213</v>
      </c>
      <c r="AT23" s="125">
        <v>-3363</v>
      </c>
    </row>
    <row r="24" spans="1:46" ht="12.75">
      <c r="A24" s="33" t="s">
        <v>48</v>
      </c>
      <c r="B24" s="70">
        <v>75092</v>
      </c>
      <c r="C24" s="32">
        <v>1729</v>
      </c>
      <c r="D24" s="68">
        <f t="shared" si="4"/>
        <v>73363</v>
      </c>
      <c r="E24" s="70">
        <v>83115</v>
      </c>
      <c r="F24" s="32">
        <v>3886</v>
      </c>
      <c r="G24" s="68">
        <f>(E24-F24)</f>
        <v>79229</v>
      </c>
      <c r="H24" s="70">
        <v>101798</v>
      </c>
      <c r="I24" s="32">
        <v>2633</v>
      </c>
      <c r="J24" s="74">
        <f>(H24-I24)</f>
        <v>99165</v>
      </c>
      <c r="K24" s="70">
        <v>94439</v>
      </c>
      <c r="L24" s="32">
        <v>2468</v>
      </c>
      <c r="M24" s="74">
        <f>(K24-L24)</f>
        <v>91971</v>
      </c>
      <c r="N24" s="70">
        <v>110596</v>
      </c>
      <c r="O24" s="32">
        <v>2031</v>
      </c>
      <c r="P24" s="74">
        <v>108565</v>
      </c>
      <c r="Q24" s="70">
        <v>139173</v>
      </c>
      <c r="R24" s="32">
        <v>4565</v>
      </c>
      <c r="S24" s="74">
        <v>134608</v>
      </c>
      <c r="T24" s="70">
        <v>174722</v>
      </c>
      <c r="U24" s="32">
        <v>7221</v>
      </c>
      <c r="V24" s="68">
        <v>167501</v>
      </c>
      <c r="W24" s="64">
        <v>213877</v>
      </c>
      <c r="X24" s="16">
        <v>10668</v>
      </c>
      <c r="Y24" s="53">
        <v>203209</v>
      </c>
      <c r="Z24" s="64">
        <v>254611</v>
      </c>
      <c r="AA24" s="16">
        <v>8728</v>
      </c>
      <c r="AB24" s="53">
        <v>245883</v>
      </c>
      <c r="AC24" s="70">
        <v>253349</v>
      </c>
      <c r="AD24" s="32">
        <v>11349</v>
      </c>
      <c r="AE24" s="68">
        <v>242001</v>
      </c>
      <c r="AF24" s="64">
        <v>317629</v>
      </c>
      <c r="AG24" s="16">
        <v>12727</v>
      </c>
      <c r="AH24" s="53">
        <v>304902</v>
      </c>
      <c r="AI24" s="64">
        <v>367954</v>
      </c>
      <c r="AJ24" s="16">
        <v>17873</v>
      </c>
      <c r="AK24" s="53">
        <v>350081</v>
      </c>
      <c r="AL24" s="64">
        <v>421044</v>
      </c>
      <c r="AM24" s="16">
        <v>25126</v>
      </c>
      <c r="AN24" s="53">
        <v>395918</v>
      </c>
      <c r="AO24" s="106">
        <v>426893</v>
      </c>
      <c r="AP24" s="108">
        <v>21739</v>
      </c>
      <c r="AQ24" s="64">
        <v>405154</v>
      </c>
      <c r="AR24" s="64">
        <v>429072</v>
      </c>
      <c r="AS24" s="16">
        <v>15989</v>
      </c>
      <c r="AT24" s="124">
        <v>413083</v>
      </c>
    </row>
    <row r="25" spans="1:46" s="2" customFormat="1" ht="12.75">
      <c r="A25" s="22" t="s">
        <v>46</v>
      </c>
      <c r="B25" s="69">
        <f>+B26+B27</f>
        <v>16080</v>
      </c>
      <c r="C25" s="29">
        <f>+C26+C27</f>
        <v>36148</v>
      </c>
      <c r="D25" s="66">
        <f t="shared" si="4"/>
        <v>-20068</v>
      </c>
      <c r="E25" s="65">
        <f aca="true" t="shared" si="6" ref="E25:J25">SUM(E26:E27)</f>
        <v>17049</v>
      </c>
      <c r="F25" s="28">
        <f t="shared" si="6"/>
        <v>33739</v>
      </c>
      <c r="G25" s="77">
        <f t="shared" si="6"/>
        <v>-16690</v>
      </c>
      <c r="H25" s="65">
        <f t="shared" si="6"/>
        <v>17909</v>
      </c>
      <c r="I25" s="28">
        <f t="shared" si="6"/>
        <v>38617</v>
      </c>
      <c r="J25" s="77">
        <f t="shared" si="6"/>
        <v>-20708</v>
      </c>
      <c r="K25" s="65">
        <f>SUM(K26:K27)</f>
        <v>20638</v>
      </c>
      <c r="L25" s="28">
        <f>SUM(L26:L27)</f>
        <v>43013</v>
      </c>
      <c r="M25" s="77">
        <f>SUM(M26:M27)</f>
        <v>-22375</v>
      </c>
      <c r="N25" s="65">
        <v>28426</v>
      </c>
      <c r="O25" s="28">
        <v>54542</v>
      </c>
      <c r="P25" s="77">
        <v>-26116</v>
      </c>
      <c r="Q25" s="65">
        <v>42016</v>
      </c>
      <c r="R25" s="28">
        <v>75250</v>
      </c>
      <c r="S25" s="77">
        <v>-33234</v>
      </c>
      <c r="T25" s="65">
        <v>57301</v>
      </c>
      <c r="U25" s="28">
        <v>77811</v>
      </c>
      <c r="V25" s="77">
        <v>-20509</v>
      </c>
      <c r="W25" s="80">
        <v>65512</v>
      </c>
      <c r="X25" s="30">
        <v>98437</v>
      </c>
      <c r="Y25" s="49">
        <v>-32924</v>
      </c>
      <c r="Z25" s="80">
        <v>62023</v>
      </c>
      <c r="AA25" s="30">
        <v>100015</v>
      </c>
      <c r="AB25" s="49">
        <v>-37993</v>
      </c>
      <c r="AC25" s="65">
        <v>43671</v>
      </c>
      <c r="AD25" s="28">
        <v>125477</v>
      </c>
      <c r="AE25" s="77">
        <v>-81806</v>
      </c>
      <c r="AF25" s="80">
        <v>48371</v>
      </c>
      <c r="AG25" s="30">
        <v>125200</v>
      </c>
      <c r="AH25" s="49">
        <v>-76829</v>
      </c>
      <c r="AI25" s="80">
        <v>55941</v>
      </c>
      <c r="AJ25" s="30">
        <v>172705</v>
      </c>
      <c r="AK25" s="49">
        <v>-116764</v>
      </c>
      <c r="AL25" s="80">
        <v>68877</v>
      </c>
      <c r="AM25" s="30">
        <v>208764</v>
      </c>
      <c r="AN25" s="49">
        <v>-139887</v>
      </c>
      <c r="AO25" s="105">
        <v>81994</v>
      </c>
      <c r="AP25" s="107">
        <v>229423</v>
      </c>
      <c r="AQ25" s="105">
        <v>-147430</v>
      </c>
      <c r="AR25" s="105">
        <v>96324</v>
      </c>
      <c r="AS25" s="107">
        <v>256104</v>
      </c>
      <c r="AT25" s="125">
        <v>-159779</v>
      </c>
    </row>
    <row r="26" spans="1:46" ht="12.75">
      <c r="A26" s="33" t="s">
        <v>36</v>
      </c>
      <c r="B26" s="70">
        <v>15487</v>
      </c>
      <c r="C26" s="32">
        <v>33830</v>
      </c>
      <c r="D26" s="68">
        <f t="shared" si="4"/>
        <v>-18343</v>
      </c>
      <c r="E26" s="70">
        <v>16484</v>
      </c>
      <c r="F26" s="32">
        <v>33647</v>
      </c>
      <c r="G26" s="68">
        <f>(E26-F26)</f>
        <v>-17163</v>
      </c>
      <c r="H26" s="70">
        <v>17314</v>
      </c>
      <c r="I26" s="32">
        <v>34586</v>
      </c>
      <c r="J26" s="74">
        <f>(H26-I26)</f>
        <v>-17272</v>
      </c>
      <c r="K26" s="70">
        <v>18538</v>
      </c>
      <c r="L26" s="32">
        <v>36947</v>
      </c>
      <c r="M26" s="74">
        <f>(K26-L26)</f>
        <v>-18409</v>
      </c>
      <c r="N26" s="70">
        <v>27633</v>
      </c>
      <c r="O26" s="32">
        <v>51112</v>
      </c>
      <c r="P26" s="74">
        <v>-23479</v>
      </c>
      <c r="Q26" s="70">
        <v>40297</v>
      </c>
      <c r="R26" s="32">
        <v>70955</v>
      </c>
      <c r="S26" s="74">
        <v>-30658</v>
      </c>
      <c r="T26" s="70">
        <v>55451</v>
      </c>
      <c r="U26" s="32">
        <v>73410</v>
      </c>
      <c r="V26" s="68">
        <v>-17959</v>
      </c>
      <c r="W26" s="64">
        <v>61722</v>
      </c>
      <c r="X26" s="16">
        <v>92418</v>
      </c>
      <c r="Y26" s="53">
        <v>-30696</v>
      </c>
      <c r="Z26" s="64">
        <v>57688</v>
      </c>
      <c r="AA26" s="16">
        <v>91961</v>
      </c>
      <c r="AB26" s="53">
        <v>-34273</v>
      </c>
      <c r="AC26" s="70">
        <v>38591</v>
      </c>
      <c r="AD26" s="32">
        <v>116410</v>
      </c>
      <c r="AE26" s="68">
        <v>-77819</v>
      </c>
      <c r="AF26" s="64">
        <v>36573</v>
      </c>
      <c r="AG26" s="16">
        <v>115589</v>
      </c>
      <c r="AH26" s="53">
        <v>-79017</v>
      </c>
      <c r="AI26" s="64">
        <v>39213</v>
      </c>
      <c r="AJ26" s="16">
        <v>160957</v>
      </c>
      <c r="AK26" s="53">
        <v>-121744</v>
      </c>
      <c r="AL26" s="64">
        <v>48933</v>
      </c>
      <c r="AM26" s="16">
        <v>191768</v>
      </c>
      <c r="AN26" s="53">
        <v>-142835</v>
      </c>
      <c r="AO26" s="106">
        <v>60225</v>
      </c>
      <c r="AP26" s="108">
        <v>212701</v>
      </c>
      <c r="AQ26" s="64">
        <v>-152477</v>
      </c>
      <c r="AR26" s="64">
        <v>72770</v>
      </c>
      <c r="AS26" s="16">
        <v>241448</v>
      </c>
      <c r="AT26" s="124">
        <v>-168678</v>
      </c>
    </row>
    <row r="27" spans="1:46" s="2" customFormat="1" ht="12.75">
      <c r="A27" s="33" t="s">
        <v>49</v>
      </c>
      <c r="B27" s="65">
        <v>593</v>
      </c>
      <c r="C27" s="28">
        <v>2318</v>
      </c>
      <c r="D27" s="66">
        <f t="shared" si="4"/>
        <v>-1725</v>
      </c>
      <c r="E27" s="65">
        <v>565</v>
      </c>
      <c r="F27" s="28">
        <v>92</v>
      </c>
      <c r="G27" s="66">
        <f>(E27-F27)</f>
        <v>473</v>
      </c>
      <c r="H27" s="65">
        <v>595</v>
      </c>
      <c r="I27" s="28">
        <v>4031</v>
      </c>
      <c r="J27" s="77">
        <f>(H27-I27)</f>
        <v>-3436</v>
      </c>
      <c r="K27" s="65">
        <v>2100</v>
      </c>
      <c r="L27" s="28">
        <v>6066</v>
      </c>
      <c r="M27" s="77">
        <f>(K27-L27)</f>
        <v>-3966</v>
      </c>
      <c r="N27" s="65">
        <v>793</v>
      </c>
      <c r="O27" s="28">
        <v>3430</v>
      </c>
      <c r="P27" s="77">
        <v>-2637</v>
      </c>
      <c r="Q27" s="65">
        <v>1719</v>
      </c>
      <c r="R27" s="28">
        <v>4295</v>
      </c>
      <c r="S27" s="77">
        <v>-2576</v>
      </c>
      <c r="T27" s="65">
        <v>1849</v>
      </c>
      <c r="U27" s="28">
        <v>4402</v>
      </c>
      <c r="V27" s="66">
        <v>-2551</v>
      </c>
      <c r="W27" s="80">
        <v>3790</v>
      </c>
      <c r="X27" s="30">
        <v>6018</v>
      </c>
      <c r="Y27" s="49">
        <v>-2228</v>
      </c>
      <c r="Z27" s="80">
        <v>4334</v>
      </c>
      <c r="AA27" s="30">
        <v>8054</v>
      </c>
      <c r="AB27" s="49">
        <v>-3720</v>
      </c>
      <c r="AC27" s="65">
        <v>5080</v>
      </c>
      <c r="AD27" s="28">
        <v>9066</v>
      </c>
      <c r="AE27" s="66">
        <v>-3987</v>
      </c>
      <c r="AF27" s="80">
        <v>11798</v>
      </c>
      <c r="AG27" s="30">
        <v>9611</v>
      </c>
      <c r="AH27" s="49">
        <v>2187</v>
      </c>
      <c r="AI27" s="80">
        <v>16729</v>
      </c>
      <c r="AJ27" s="30">
        <v>11748</v>
      </c>
      <c r="AK27" s="49">
        <v>4980</v>
      </c>
      <c r="AL27" s="80">
        <v>19944</v>
      </c>
      <c r="AM27" s="30">
        <v>16993</v>
      </c>
      <c r="AN27" s="49">
        <v>2951</v>
      </c>
      <c r="AO27" s="105">
        <v>21769</v>
      </c>
      <c r="AP27" s="107">
        <v>16722</v>
      </c>
      <c r="AQ27" s="105">
        <v>5047</v>
      </c>
      <c r="AR27" s="105">
        <v>23555</v>
      </c>
      <c r="AS27" s="107">
        <v>14656</v>
      </c>
      <c r="AT27" s="125">
        <v>8899</v>
      </c>
    </row>
    <row r="28" spans="1:46" ht="12.75">
      <c r="A28" s="22" t="s">
        <v>39</v>
      </c>
      <c r="B28" s="71">
        <f>+B13+B14</f>
        <v>388453</v>
      </c>
      <c r="C28" s="34">
        <f>+C13+C14</f>
        <v>372027</v>
      </c>
      <c r="D28" s="72">
        <f t="shared" si="4"/>
        <v>16426</v>
      </c>
      <c r="E28" s="78">
        <f aca="true" t="shared" si="7" ref="E28:J28">+E13+E14</f>
        <v>462836</v>
      </c>
      <c r="F28" s="35">
        <f t="shared" si="7"/>
        <v>432176</v>
      </c>
      <c r="G28" s="79">
        <f t="shared" si="7"/>
        <v>30660</v>
      </c>
      <c r="H28" s="78">
        <f t="shared" si="7"/>
        <v>549328</v>
      </c>
      <c r="I28" s="35">
        <f t="shared" si="7"/>
        <v>485345</v>
      </c>
      <c r="J28" s="79">
        <f t="shared" si="7"/>
        <v>63983</v>
      </c>
      <c r="K28" s="78">
        <f>+K13+K14</f>
        <v>693335</v>
      </c>
      <c r="L28" s="35">
        <f>+L13+L14</f>
        <v>705509</v>
      </c>
      <c r="M28" s="79">
        <f>+M13+M14</f>
        <v>-12174</v>
      </c>
      <c r="N28" s="78">
        <v>863408</v>
      </c>
      <c r="O28" s="35">
        <v>907145</v>
      </c>
      <c r="P28" s="79">
        <v>-43737</v>
      </c>
      <c r="Q28" s="78">
        <v>1100017</v>
      </c>
      <c r="R28" s="35">
        <v>1144400</v>
      </c>
      <c r="S28" s="79">
        <v>-44383</v>
      </c>
      <c r="T28" s="78">
        <v>1266096</v>
      </c>
      <c r="U28" s="35">
        <v>1329576</v>
      </c>
      <c r="V28" s="79">
        <v>-63478</v>
      </c>
      <c r="W28" s="93">
        <v>1628391</v>
      </c>
      <c r="X28" s="36">
        <v>1756020</v>
      </c>
      <c r="Y28" s="54">
        <v>-127629</v>
      </c>
      <c r="Z28" s="93">
        <v>16379</v>
      </c>
      <c r="AA28" s="36">
        <v>1817616</v>
      </c>
      <c r="AB28" s="54">
        <v>-179699</v>
      </c>
      <c r="AC28" s="78">
        <v>2032893</v>
      </c>
      <c r="AD28" s="35">
        <v>2252547</v>
      </c>
      <c r="AE28" s="79">
        <v>-219654</v>
      </c>
      <c r="AF28" s="93">
        <v>2535997</v>
      </c>
      <c r="AG28" s="36">
        <v>2911970</v>
      </c>
      <c r="AH28" s="54">
        <v>-375973</v>
      </c>
      <c r="AI28" s="93">
        <v>2886583</v>
      </c>
      <c r="AJ28" s="36">
        <v>3366193</v>
      </c>
      <c r="AK28" s="54">
        <v>-479610</v>
      </c>
      <c r="AL28" s="93">
        <v>3344916</v>
      </c>
      <c r="AM28" s="36">
        <v>3532052</v>
      </c>
      <c r="AN28" s="54">
        <v>-187136</v>
      </c>
      <c r="AO28" s="109">
        <v>3412258</v>
      </c>
      <c r="AP28" s="110">
        <v>3575571</v>
      </c>
      <c r="AQ28" s="64">
        <v>-163313</v>
      </c>
      <c r="AR28" s="64">
        <v>3281982</v>
      </c>
      <c r="AS28" s="16">
        <v>3425744</v>
      </c>
      <c r="AT28" s="124">
        <v>-143762</v>
      </c>
    </row>
    <row r="29" spans="1:46" s="2" customFormat="1" ht="12.75">
      <c r="A29" s="33"/>
      <c r="B29" s="65"/>
      <c r="C29" s="28"/>
      <c r="D29" s="73"/>
      <c r="E29" s="80"/>
      <c r="F29" s="30"/>
      <c r="G29" s="49"/>
      <c r="H29" s="80"/>
      <c r="I29" s="30"/>
      <c r="J29" s="49"/>
      <c r="K29" s="65"/>
      <c r="L29" s="28"/>
      <c r="M29" s="77"/>
      <c r="N29" s="65"/>
      <c r="O29" s="28"/>
      <c r="P29" s="77"/>
      <c r="Q29" s="65"/>
      <c r="R29" s="28"/>
      <c r="S29" s="77"/>
      <c r="T29" s="65"/>
      <c r="U29" s="28"/>
      <c r="V29" s="66"/>
      <c r="W29" s="80"/>
      <c r="X29" s="30"/>
      <c r="Y29" s="49"/>
      <c r="Z29" s="80"/>
      <c r="AA29" s="30"/>
      <c r="AB29" s="49"/>
      <c r="AC29" s="80"/>
      <c r="AD29" s="28"/>
      <c r="AE29" s="66"/>
      <c r="AF29" s="80"/>
      <c r="AG29" s="30"/>
      <c r="AH29" s="49"/>
      <c r="AI29" s="80"/>
      <c r="AJ29" s="30"/>
      <c r="AK29" s="49"/>
      <c r="AL29" s="80"/>
      <c r="AM29" s="30"/>
      <c r="AN29" s="49"/>
      <c r="AO29" s="80"/>
      <c r="AP29" s="30"/>
      <c r="AQ29" s="105"/>
      <c r="AR29" s="105"/>
      <c r="AS29" s="107"/>
      <c r="AT29" s="125"/>
    </row>
    <row r="30" spans="1:46" ht="12.75">
      <c r="A30" s="22" t="s">
        <v>15</v>
      </c>
      <c r="B30" s="64"/>
      <c r="C30" s="16"/>
      <c r="D30" s="53"/>
      <c r="E30" s="64"/>
      <c r="F30" s="16"/>
      <c r="G30" s="53"/>
      <c r="H30" s="64"/>
      <c r="I30" s="16"/>
      <c r="J30" s="53"/>
      <c r="K30" s="64"/>
      <c r="L30" s="16"/>
      <c r="M30" s="53"/>
      <c r="N30" s="64"/>
      <c r="O30" s="16"/>
      <c r="P30" s="53"/>
      <c r="Q30" s="64"/>
      <c r="R30" s="16"/>
      <c r="S30" s="53"/>
      <c r="T30" s="64"/>
      <c r="U30" s="16"/>
      <c r="V30" s="53"/>
      <c r="W30" s="64"/>
      <c r="X30" s="16"/>
      <c r="Y30" s="53"/>
      <c r="Z30" s="64"/>
      <c r="AA30" s="16"/>
      <c r="AB30" s="53"/>
      <c r="AC30" s="64"/>
      <c r="AD30" s="16"/>
      <c r="AE30" s="53"/>
      <c r="AF30" s="64"/>
      <c r="AG30" s="16"/>
      <c r="AH30" s="53"/>
      <c r="AI30" s="64"/>
      <c r="AJ30" s="16"/>
      <c r="AK30" s="53"/>
      <c r="AL30" s="64"/>
      <c r="AM30" s="16"/>
      <c r="AN30" s="53"/>
      <c r="AO30" s="64"/>
      <c r="AP30" s="16"/>
      <c r="AQ30" s="64"/>
      <c r="AR30" s="64"/>
      <c r="AS30" s="16"/>
      <c r="AT30" s="124"/>
    </row>
    <row r="31" spans="1:46" s="2" customFormat="1" ht="12.75">
      <c r="A31" s="22" t="s">
        <v>43</v>
      </c>
      <c r="B31" s="69">
        <f>+B32+B33</f>
        <v>73907</v>
      </c>
      <c r="C31" s="29">
        <f>+C32+C33</f>
        <v>41987</v>
      </c>
      <c r="D31" s="66">
        <f aca="true" t="shared" si="8" ref="D31:D37">+B31-C31</f>
        <v>31920</v>
      </c>
      <c r="E31" s="65">
        <f aca="true" t="shared" si="9" ref="E31:J31">+E32+E33</f>
        <v>67756</v>
      </c>
      <c r="F31" s="28">
        <f t="shared" si="9"/>
        <v>47658</v>
      </c>
      <c r="G31" s="77">
        <f t="shared" si="9"/>
        <v>20098</v>
      </c>
      <c r="H31" s="65">
        <f t="shared" si="9"/>
        <v>149465</v>
      </c>
      <c r="I31" s="28">
        <f t="shared" si="9"/>
        <v>86623</v>
      </c>
      <c r="J31" s="77">
        <f t="shared" si="9"/>
        <v>62842</v>
      </c>
      <c r="K31" s="65">
        <f>+K32+K33</f>
        <v>210205</v>
      </c>
      <c r="L31" s="28">
        <f>+L32+L33</f>
        <v>152148</v>
      </c>
      <c r="M31" s="77">
        <f>+M32+M33</f>
        <v>58057</v>
      </c>
      <c r="N31" s="65">
        <v>342778</v>
      </c>
      <c r="O31" s="28">
        <v>273996</v>
      </c>
      <c r="P31" s="77">
        <v>68782</v>
      </c>
      <c r="Q31" s="65">
        <v>600951</v>
      </c>
      <c r="R31" s="28">
        <v>534160</v>
      </c>
      <c r="S31" s="77">
        <v>66791</v>
      </c>
      <c r="T31" s="65">
        <v>1086530</v>
      </c>
      <c r="U31" s="28">
        <v>912135</v>
      </c>
      <c r="V31" s="77">
        <v>174395</v>
      </c>
      <c r="W31" s="80">
        <v>775531</v>
      </c>
      <c r="X31" s="30">
        <v>740470</v>
      </c>
      <c r="Y31" s="49">
        <v>35061</v>
      </c>
      <c r="Z31" s="80">
        <v>943366</v>
      </c>
      <c r="AA31" s="30">
        <v>703415</v>
      </c>
      <c r="AB31" s="49">
        <v>239951</v>
      </c>
      <c r="AC31" s="65">
        <v>1330185</v>
      </c>
      <c r="AD31" s="28">
        <v>1136704</v>
      </c>
      <c r="AE31" s="77">
        <v>193482</v>
      </c>
      <c r="AF31" s="80">
        <v>1121213</v>
      </c>
      <c r="AG31" s="30">
        <v>932475</v>
      </c>
      <c r="AH31" s="49">
        <v>1887.38</v>
      </c>
      <c r="AI31" s="80">
        <v>1169822</v>
      </c>
      <c r="AJ31" s="30">
        <v>915169</v>
      </c>
      <c r="AK31" s="49">
        <v>254653</v>
      </c>
      <c r="AL31" s="80">
        <v>1490678</v>
      </c>
      <c r="AM31" s="30">
        <v>1331029</v>
      </c>
      <c r="AN31" s="49">
        <v>159650</v>
      </c>
      <c r="AO31" s="105">
        <v>1886225</v>
      </c>
      <c r="AP31" s="107">
        <v>1437153</v>
      </c>
      <c r="AQ31" s="105">
        <v>449072</v>
      </c>
      <c r="AR31" s="105">
        <v>1807152</v>
      </c>
      <c r="AS31" s="107">
        <v>1598573</v>
      </c>
      <c r="AT31" s="125">
        <v>208579</v>
      </c>
    </row>
    <row r="32" spans="1:46" ht="12.75">
      <c r="A32" s="33" t="s">
        <v>44</v>
      </c>
      <c r="B32" s="70">
        <v>29741</v>
      </c>
      <c r="C32" s="32">
        <v>7111</v>
      </c>
      <c r="D32" s="68">
        <f t="shared" si="8"/>
        <v>22630</v>
      </c>
      <c r="E32" s="70">
        <v>25036</v>
      </c>
      <c r="F32" s="32">
        <v>9442</v>
      </c>
      <c r="G32" s="68">
        <f aca="true" t="shared" si="10" ref="G32:G37">(E32-F32)</f>
        <v>15594</v>
      </c>
      <c r="H32" s="70">
        <v>20484</v>
      </c>
      <c r="I32" s="32">
        <v>9540</v>
      </c>
      <c r="J32" s="74">
        <f aca="true" t="shared" si="11" ref="J32:J37">(H32-I32)</f>
        <v>10944</v>
      </c>
      <c r="K32" s="70">
        <v>27392</v>
      </c>
      <c r="L32" s="32">
        <v>10647</v>
      </c>
      <c r="M32" s="74">
        <f>(K32-L32)</f>
        <v>16745</v>
      </c>
      <c r="N32" s="70">
        <v>40690</v>
      </c>
      <c r="O32" s="32">
        <v>27265</v>
      </c>
      <c r="P32" s="74">
        <v>13425</v>
      </c>
      <c r="Q32" s="70">
        <v>106464</v>
      </c>
      <c r="R32" s="32">
        <v>71554</v>
      </c>
      <c r="S32" s="74">
        <v>34910</v>
      </c>
      <c r="T32" s="70">
        <v>149901</v>
      </c>
      <c r="U32" s="32">
        <v>86125</v>
      </c>
      <c r="V32" s="68">
        <v>63776</v>
      </c>
      <c r="W32" s="64">
        <v>196505</v>
      </c>
      <c r="X32" s="16">
        <v>96399</v>
      </c>
      <c r="Y32" s="53">
        <v>100106</v>
      </c>
      <c r="Z32" s="64">
        <v>183106</v>
      </c>
      <c r="AA32" s="16">
        <v>97123</v>
      </c>
      <c r="AB32" s="53">
        <v>85983</v>
      </c>
      <c r="AC32" s="70">
        <v>175889</v>
      </c>
      <c r="AD32" s="32">
        <v>121788</v>
      </c>
      <c r="AE32" s="68">
        <v>54101</v>
      </c>
      <c r="AF32" s="64">
        <v>232023</v>
      </c>
      <c r="AG32" s="16">
        <v>128856</v>
      </c>
      <c r="AH32" s="53">
        <v>103167</v>
      </c>
      <c r="AI32" s="64">
        <v>216737</v>
      </c>
      <c r="AJ32" s="16">
        <v>108551</v>
      </c>
      <c r="AK32" s="53">
        <v>108186</v>
      </c>
      <c r="AL32" s="64">
        <v>263894</v>
      </c>
      <c r="AM32" s="16">
        <v>133925</v>
      </c>
      <c r="AN32" s="53">
        <v>129969</v>
      </c>
      <c r="AO32" s="106">
        <v>317087</v>
      </c>
      <c r="AP32" s="108">
        <v>125869</v>
      </c>
      <c r="AQ32" s="64">
        <v>191219</v>
      </c>
      <c r="AR32" s="64">
        <v>392422</v>
      </c>
      <c r="AS32" s="16">
        <v>156640</v>
      </c>
      <c r="AT32" s="124">
        <v>235782</v>
      </c>
    </row>
    <row r="33" spans="1:46" s="2" customFormat="1" ht="12.75">
      <c r="A33" s="33" t="s">
        <v>45</v>
      </c>
      <c r="B33" s="65">
        <v>44166</v>
      </c>
      <c r="C33" s="28">
        <v>34876</v>
      </c>
      <c r="D33" s="66">
        <f t="shared" si="8"/>
        <v>9290</v>
      </c>
      <c r="E33" s="65">
        <v>42720</v>
      </c>
      <c r="F33" s="28">
        <v>38216</v>
      </c>
      <c r="G33" s="66">
        <f t="shared" si="10"/>
        <v>4504</v>
      </c>
      <c r="H33" s="65">
        <v>128981</v>
      </c>
      <c r="I33" s="28">
        <v>77083</v>
      </c>
      <c r="J33" s="77">
        <f t="shared" si="11"/>
        <v>51898</v>
      </c>
      <c r="K33" s="65">
        <v>182813</v>
      </c>
      <c r="L33" s="28">
        <v>141501</v>
      </c>
      <c r="M33" s="77">
        <f>(K33-L33)</f>
        <v>41312</v>
      </c>
      <c r="N33" s="65">
        <v>302088</v>
      </c>
      <c r="O33" s="28">
        <v>246731</v>
      </c>
      <c r="P33" s="77">
        <v>55357</v>
      </c>
      <c r="Q33" s="65">
        <v>494487</v>
      </c>
      <c r="R33" s="28">
        <v>462606</v>
      </c>
      <c r="S33" s="77">
        <v>31881</v>
      </c>
      <c r="T33" s="65">
        <v>936629</v>
      </c>
      <c r="U33" s="28">
        <v>826010</v>
      </c>
      <c r="V33" s="66">
        <v>110619</v>
      </c>
      <c r="W33" s="80">
        <v>579026</v>
      </c>
      <c r="X33" s="30">
        <v>644071</v>
      </c>
      <c r="Y33" s="49">
        <v>-65045</v>
      </c>
      <c r="Z33" s="80">
        <v>760260</v>
      </c>
      <c r="AA33" s="30">
        <v>606292</v>
      </c>
      <c r="AB33" s="49">
        <v>153967</v>
      </c>
      <c r="AC33" s="65">
        <v>1154297</v>
      </c>
      <c r="AD33" s="28">
        <v>1014916</v>
      </c>
      <c r="AE33" s="66">
        <v>139381</v>
      </c>
      <c r="AF33" s="80">
        <v>889190</v>
      </c>
      <c r="AG33" s="30">
        <v>803619</v>
      </c>
      <c r="AH33" s="49">
        <v>85571</v>
      </c>
      <c r="AI33" s="80">
        <v>953085</v>
      </c>
      <c r="AJ33" s="30">
        <v>806618</v>
      </c>
      <c r="AK33" s="49">
        <v>146467</v>
      </c>
      <c r="AL33" s="80">
        <v>1226784</v>
      </c>
      <c r="AM33" s="30">
        <v>1197104</v>
      </c>
      <c r="AN33" s="49">
        <v>29680</v>
      </c>
      <c r="AO33" s="105">
        <v>1569138</v>
      </c>
      <c r="AP33" s="107">
        <v>1311285</v>
      </c>
      <c r="AQ33" s="105">
        <v>257853</v>
      </c>
      <c r="AR33" s="105">
        <v>1414730</v>
      </c>
      <c r="AS33" s="107">
        <v>1441933</v>
      </c>
      <c r="AT33" s="125">
        <v>-27203</v>
      </c>
    </row>
    <row r="34" spans="1:46" ht="12.75">
      <c r="A34" s="22" t="s">
        <v>16</v>
      </c>
      <c r="B34" s="67">
        <f>+B35+B39+B43</f>
        <v>55418</v>
      </c>
      <c r="C34" s="31">
        <f>+C35+C39+C43</f>
        <v>61302</v>
      </c>
      <c r="D34" s="68">
        <f t="shared" si="8"/>
        <v>-5884</v>
      </c>
      <c r="E34" s="70">
        <f aca="true" t="shared" si="12" ref="E34:M34">+E35+E39+E43</f>
        <v>55899</v>
      </c>
      <c r="F34" s="32">
        <f t="shared" si="12"/>
        <v>74469</v>
      </c>
      <c r="G34" s="74">
        <f t="shared" si="12"/>
        <v>-18570</v>
      </c>
      <c r="H34" s="70">
        <f t="shared" si="12"/>
        <v>90303</v>
      </c>
      <c r="I34" s="32">
        <f t="shared" si="12"/>
        <v>109916</v>
      </c>
      <c r="J34" s="74">
        <f t="shared" si="12"/>
        <v>-19613</v>
      </c>
      <c r="K34" s="70">
        <f t="shared" si="12"/>
        <v>135685</v>
      </c>
      <c r="L34" s="32">
        <f t="shared" si="12"/>
        <v>87090</v>
      </c>
      <c r="M34" s="74">
        <f t="shared" si="12"/>
        <v>48595</v>
      </c>
      <c r="N34" s="70">
        <v>174729</v>
      </c>
      <c r="O34" s="32">
        <v>140332</v>
      </c>
      <c r="P34" s="74">
        <v>34397</v>
      </c>
      <c r="Q34" s="70">
        <v>246525</v>
      </c>
      <c r="R34" s="32">
        <v>136091</v>
      </c>
      <c r="S34" s="74">
        <v>110434</v>
      </c>
      <c r="T34" s="70">
        <v>330331</v>
      </c>
      <c r="U34" s="32">
        <v>166840</v>
      </c>
      <c r="V34" s="74">
        <v>163491</v>
      </c>
      <c r="W34" s="64">
        <v>285400</v>
      </c>
      <c r="X34" s="16">
        <v>250621</v>
      </c>
      <c r="Y34" s="53">
        <v>34778</v>
      </c>
      <c r="Z34" s="64">
        <v>349950</v>
      </c>
      <c r="AA34" s="16">
        <v>291997</v>
      </c>
      <c r="AB34" s="53">
        <v>57953</v>
      </c>
      <c r="AC34" s="70">
        <v>495412</v>
      </c>
      <c r="AD34" s="32">
        <v>362698</v>
      </c>
      <c r="AE34" s="74">
        <v>132714</v>
      </c>
      <c r="AF34" s="64">
        <v>676457</v>
      </c>
      <c r="AG34" s="16">
        <v>586709</v>
      </c>
      <c r="AH34" s="53">
        <v>89748</v>
      </c>
      <c r="AI34" s="64">
        <v>843353</v>
      </c>
      <c r="AJ34" s="16">
        <v>674279</v>
      </c>
      <c r="AK34" s="53">
        <v>169073</v>
      </c>
      <c r="AL34" s="64">
        <v>813442</v>
      </c>
      <c r="AM34" s="16">
        <v>767541</v>
      </c>
      <c r="AN34" s="53">
        <v>45901</v>
      </c>
      <c r="AO34" s="106">
        <v>754168</v>
      </c>
      <c r="AP34" s="108">
        <v>734435</v>
      </c>
      <c r="AQ34" s="64">
        <v>19733</v>
      </c>
      <c r="AR34" s="64">
        <v>788403</v>
      </c>
      <c r="AS34" s="16">
        <v>818170</v>
      </c>
      <c r="AT34" s="124">
        <v>-29767</v>
      </c>
    </row>
    <row r="35" spans="1:46" s="2" customFormat="1" ht="12.75">
      <c r="A35" s="22" t="s">
        <v>17</v>
      </c>
      <c r="B35" s="69">
        <f>+B36+B37</f>
        <v>16070</v>
      </c>
      <c r="C35" s="29">
        <f>+C36+C37</f>
        <v>10661</v>
      </c>
      <c r="D35" s="66">
        <f t="shared" si="8"/>
        <v>5409</v>
      </c>
      <c r="E35" s="65">
        <f aca="true" t="shared" si="13" ref="E35:J35">+E36+E37</f>
        <v>13902</v>
      </c>
      <c r="F35" s="28">
        <f t="shared" si="13"/>
        <v>28922</v>
      </c>
      <c r="G35" s="77">
        <f t="shared" si="13"/>
        <v>-15020</v>
      </c>
      <c r="H35" s="65">
        <f t="shared" si="13"/>
        <v>15311</v>
      </c>
      <c r="I35" s="28">
        <f t="shared" si="13"/>
        <v>28343</v>
      </c>
      <c r="J35" s="77">
        <f t="shared" si="13"/>
        <v>-13032</v>
      </c>
      <c r="K35" s="65">
        <f>+K36+K37</f>
        <v>16988</v>
      </c>
      <c r="L35" s="28">
        <f>+L36+L37</f>
        <v>8463</v>
      </c>
      <c r="M35" s="77">
        <f>+M36+M37</f>
        <v>8525</v>
      </c>
      <c r="N35" s="65">
        <v>16133</v>
      </c>
      <c r="O35" s="28">
        <v>8541</v>
      </c>
      <c r="P35" s="77">
        <v>7592</v>
      </c>
      <c r="Q35" s="65">
        <v>16978</v>
      </c>
      <c r="R35" s="28">
        <v>9005</v>
      </c>
      <c r="S35" s="77">
        <v>7973</v>
      </c>
      <c r="T35" s="65">
        <v>17019</v>
      </c>
      <c r="U35" s="28">
        <v>8553</v>
      </c>
      <c r="V35" s="77">
        <v>8466</v>
      </c>
      <c r="W35" s="80">
        <v>24426</v>
      </c>
      <c r="X35" s="30">
        <v>12882</v>
      </c>
      <c r="Y35" s="49">
        <v>11544</v>
      </c>
      <c r="Z35" s="80">
        <v>27858</v>
      </c>
      <c r="AA35" s="30">
        <v>14261</v>
      </c>
      <c r="AB35" s="49">
        <v>13598</v>
      </c>
      <c r="AC35" s="65">
        <v>35872</v>
      </c>
      <c r="AD35" s="28">
        <v>13393</v>
      </c>
      <c r="AE35" s="77">
        <v>22479</v>
      </c>
      <c r="AF35" s="80">
        <v>27355</v>
      </c>
      <c r="AG35" s="30">
        <v>16051</v>
      </c>
      <c r="AH35" s="49">
        <v>11305</v>
      </c>
      <c r="AI35" s="80">
        <v>25747</v>
      </c>
      <c r="AJ35" s="30">
        <v>20421</v>
      </c>
      <c r="AK35" s="49">
        <v>5326</v>
      </c>
      <c r="AL35" s="80">
        <v>28239</v>
      </c>
      <c r="AM35" s="30">
        <v>22043</v>
      </c>
      <c r="AN35" s="49">
        <v>6197</v>
      </c>
      <c r="AO35" s="105">
        <v>35408</v>
      </c>
      <c r="AP35" s="107">
        <v>24787</v>
      </c>
      <c r="AQ35" s="105">
        <v>10622</v>
      </c>
      <c r="AR35" s="105">
        <v>40244</v>
      </c>
      <c r="AS35" s="107">
        <v>30229</v>
      </c>
      <c r="AT35" s="125">
        <v>10015</v>
      </c>
    </row>
    <row r="36" spans="1:46" ht="12.75">
      <c r="A36" s="33" t="s">
        <v>18</v>
      </c>
      <c r="B36" s="70">
        <v>0</v>
      </c>
      <c r="C36" s="32">
        <v>410</v>
      </c>
      <c r="D36" s="68">
        <f t="shared" si="8"/>
        <v>-410</v>
      </c>
      <c r="E36" s="70">
        <v>0</v>
      </c>
      <c r="F36" s="32">
        <v>157</v>
      </c>
      <c r="G36" s="68">
        <f t="shared" si="10"/>
        <v>-157</v>
      </c>
      <c r="H36" s="70">
        <v>110</v>
      </c>
      <c r="I36" s="32">
        <v>589</v>
      </c>
      <c r="J36" s="74">
        <f t="shared" si="11"/>
        <v>-479</v>
      </c>
      <c r="K36" s="70">
        <v>108</v>
      </c>
      <c r="L36" s="32">
        <v>576</v>
      </c>
      <c r="M36" s="74">
        <f>(K36-L36)</f>
        <v>-468</v>
      </c>
      <c r="N36" s="70">
        <v>106</v>
      </c>
      <c r="O36" s="32">
        <v>390</v>
      </c>
      <c r="P36" s="74">
        <v>-284</v>
      </c>
      <c r="Q36" s="70">
        <v>90</v>
      </c>
      <c r="R36" s="32">
        <v>144</v>
      </c>
      <c r="S36" s="74">
        <v>-54</v>
      </c>
      <c r="T36" s="70">
        <v>94</v>
      </c>
      <c r="U36" s="32">
        <v>112</v>
      </c>
      <c r="V36" s="68">
        <v>-18</v>
      </c>
      <c r="W36" s="64">
        <v>325</v>
      </c>
      <c r="X36" s="16">
        <v>1920</v>
      </c>
      <c r="Y36" s="53">
        <v>-1595</v>
      </c>
      <c r="Z36" s="64">
        <v>241</v>
      </c>
      <c r="AA36" s="16">
        <v>2002</v>
      </c>
      <c r="AB36" s="53">
        <v>-1761</v>
      </c>
      <c r="AC36" s="70">
        <v>345</v>
      </c>
      <c r="AD36" s="32">
        <v>462</v>
      </c>
      <c r="AE36" s="68">
        <v>-118</v>
      </c>
      <c r="AF36" s="64">
        <v>334</v>
      </c>
      <c r="AG36" s="16">
        <v>1085</v>
      </c>
      <c r="AH36" s="53">
        <v>-750</v>
      </c>
      <c r="AI36" s="64">
        <v>282</v>
      </c>
      <c r="AJ36" s="16">
        <v>1838</v>
      </c>
      <c r="AK36" s="53">
        <v>-1556</v>
      </c>
      <c r="AL36" s="64">
        <v>274</v>
      </c>
      <c r="AM36" s="16">
        <v>1478</v>
      </c>
      <c r="AN36" s="53">
        <v>-1203</v>
      </c>
      <c r="AO36" s="106">
        <v>368</v>
      </c>
      <c r="AP36" s="108">
        <v>2370</v>
      </c>
      <c r="AQ36" s="64">
        <v>-2001</v>
      </c>
      <c r="AR36" s="64">
        <v>383</v>
      </c>
      <c r="AS36" s="16">
        <v>3399</v>
      </c>
      <c r="AT36" s="124">
        <v>-3016</v>
      </c>
    </row>
    <row r="37" spans="1:46" s="2" customFormat="1" ht="12.75">
      <c r="A37" s="33" t="s">
        <v>19</v>
      </c>
      <c r="B37" s="65">
        <v>16070</v>
      </c>
      <c r="C37" s="28">
        <v>10251</v>
      </c>
      <c r="D37" s="66">
        <f t="shared" si="8"/>
        <v>5819</v>
      </c>
      <c r="E37" s="65">
        <v>13902</v>
      </c>
      <c r="F37" s="28">
        <v>28765</v>
      </c>
      <c r="G37" s="66">
        <f t="shared" si="10"/>
        <v>-14863</v>
      </c>
      <c r="H37" s="65">
        <v>15201</v>
      </c>
      <c r="I37" s="28">
        <v>27754</v>
      </c>
      <c r="J37" s="77">
        <f t="shared" si="11"/>
        <v>-12553</v>
      </c>
      <c r="K37" s="65">
        <v>16880</v>
      </c>
      <c r="L37" s="28">
        <v>7887</v>
      </c>
      <c r="M37" s="77">
        <f>(K37-L37)</f>
        <v>8993</v>
      </c>
      <c r="N37" s="65">
        <v>16027</v>
      </c>
      <c r="O37" s="28">
        <v>8151</v>
      </c>
      <c r="P37" s="77">
        <v>7876</v>
      </c>
      <c r="Q37" s="65">
        <v>16888</v>
      </c>
      <c r="R37" s="28">
        <v>8861</v>
      </c>
      <c r="S37" s="77">
        <v>8027</v>
      </c>
      <c r="T37" s="65">
        <v>16925</v>
      </c>
      <c r="U37" s="28">
        <v>8441</v>
      </c>
      <c r="V37" s="66">
        <v>8484</v>
      </c>
      <c r="W37" s="80">
        <v>24101</v>
      </c>
      <c r="X37" s="30">
        <v>10962</v>
      </c>
      <c r="Y37" s="49">
        <v>13139</v>
      </c>
      <c r="Z37" s="80">
        <v>27618</v>
      </c>
      <c r="AA37" s="30">
        <v>12259</v>
      </c>
      <c r="AB37" s="49">
        <v>15359</v>
      </c>
      <c r="AC37" s="65">
        <v>35527</v>
      </c>
      <c r="AD37" s="28">
        <v>12931</v>
      </c>
      <c r="AE37" s="66">
        <v>22596</v>
      </c>
      <c r="AF37" s="80">
        <v>27021</v>
      </c>
      <c r="AG37" s="30">
        <v>14966</v>
      </c>
      <c r="AH37" s="49">
        <v>12055</v>
      </c>
      <c r="AI37" s="80">
        <v>25465</v>
      </c>
      <c r="AJ37" s="30">
        <v>18583</v>
      </c>
      <c r="AK37" s="49">
        <v>6882</v>
      </c>
      <c r="AL37" s="80">
        <v>27965</v>
      </c>
      <c r="AM37" s="30">
        <v>20565</v>
      </c>
      <c r="AN37" s="49">
        <v>7400</v>
      </c>
      <c r="AO37" s="105">
        <v>35040</v>
      </c>
      <c r="AP37" s="107">
        <v>22417</v>
      </c>
      <c r="AQ37" s="105">
        <v>12623</v>
      </c>
      <c r="AR37" s="105">
        <v>39861</v>
      </c>
      <c r="AS37" s="107">
        <v>26830</v>
      </c>
      <c r="AT37" s="125">
        <v>13031</v>
      </c>
    </row>
    <row r="38" spans="1:46" ht="12.75">
      <c r="A38" s="22" t="s">
        <v>20</v>
      </c>
      <c r="B38" s="67"/>
      <c r="C38" s="31"/>
      <c r="D38" s="68"/>
      <c r="E38" s="70"/>
      <c r="F38" s="32"/>
      <c r="G38" s="74"/>
      <c r="H38" s="70"/>
      <c r="I38" s="32"/>
      <c r="J38" s="74"/>
      <c r="K38" s="78"/>
      <c r="L38" s="35"/>
      <c r="M38" s="79"/>
      <c r="N38" s="78"/>
      <c r="O38" s="35"/>
      <c r="P38" s="79"/>
      <c r="Q38" s="78"/>
      <c r="R38" s="35"/>
      <c r="S38" s="79"/>
      <c r="T38" s="70"/>
      <c r="U38" s="32"/>
      <c r="V38" s="68"/>
      <c r="W38" s="64"/>
      <c r="X38" s="16"/>
      <c r="Y38" s="53"/>
      <c r="Z38" s="64"/>
      <c r="AA38" s="16"/>
      <c r="AB38" s="53"/>
      <c r="AC38" s="70"/>
      <c r="AD38" s="32"/>
      <c r="AE38" s="68"/>
      <c r="AF38" s="64"/>
      <c r="AG38" s="16"/>
      <c r="AH38" s="53"/>
      <c r="AI38" s="64"/>
      <c r="AJ38" s="16"/>
      <c r="AK38" s="53"/>
      <c r="AL38" s="64"/>
      <c r="AM38" s="16"/>
      <c r="AN38" s="53"/>
      <c r="AO38" s="104"/>
      <c r="AP38" s="57"/>
      <c r="AQ38" s="64"/>
      <c r="AR38" s="64"/>
      <c r="AS38" s="16"/>
      <c r="AT38" s="124"/>
    </row>
    <row r="39" spans="1:46" s="2" customFormat="1" ht="12.75">
      <c r="A39" s="33" t="s">
        <v>21</v>
      </c>
      <c r="B39" s="65">
        <v>12845</v>
      </c>
      <c r="C39" s="28">
        <v>20373</v>
      </c>
      <c r="D39" s="66">
        <v>-7528</v>
      </c>
      <c r="E39" s="80">
        <v>16976</v>
      </c>
      <c r="F39" s="30">
        <v>25196</v>
      </c>
      <c r="G39" s="49">
        <v>-8220</v>
      </c>
      <c r="H39" s="80">
        <v>23979</v>
      </c>
      <c r="I39" s="30">
        <v>37239</v>
      </c>
      <c r="J39" s="49">
        <v>-13260</v>
      </c>
      <c r="K39" s="65">
        <f>+K40+K41</f>
        <v>40679</v>
      </c>
      <c r="L39" s="28">
        <f>+L40+L41</f>
        <v>17566</v>
      </c>
      <c r="M39" s="77">
        <f>+M40+M41</f>
        <v>23113</v>
      </c>
      <c r="N39" s="65">
        <v>63476</v>
      </c>
      <c r="O39" s="28">
        <v>52971</v>
      </c>
      <c r="P39" s="77">
        <v>10505</v>
      </c>
      <c r="Q39" s="65">
        <v>93932</v>
      </c>
      <c r="R39" s="28">
        <v>21567</v>
      </c>
      <c r="S39" s="77">
        <v>72365</v>
      </c>
      <c r="T39" s="65">
        <v>121942</v>
      </c>
      <c r="U39" s="28">
        <v>30855</v>
      </c>
      <c r="V39" s="77">
        <v>91086</v>
      </c>
      <c r="W39" s="80">
        <v>70842</v>
      </c>
      <c r="X39" s="30">
        <v>34320</v>
      </c>
      <c r="Y39" s="49">
        <v>36523</v>
      </c>
      <c r="Z39" s="80">
        <v>70606</v>
      </c>
      <c r="AA39" s="30">
        <v>61127</v>
      </c>
      <c r="AB39" s="49">
        <v>9479</v>
      </c>
      <c r="AC39" s="65">
        <v>109829</v>
      </c>
      <c r="AD39" s="28">
        <v>54448</v>
      </c>
      <c r="AE39" s="77">
        <v>55381</v>
      </c>
      <c r="AF39" s="80">
        <v>156181</v>
      </c>
      <c r="AG39" s="30">
        <v>108298</v>
      </c>
      <c r="AH39" s="49">
        <v>47883</v>
      </c>
      <c r="AI39" s="80">
        <v>150158</v>
      </c>
      <c r="AJ39" s="30">
        <v>104106</v>
      </c>
      <c r="AK39" s="49">
        <v>46052</v>
      </c>
      <c r="AL39" s="80">
        <v>182760</v>
      </c>
      <c r="AM39" s="30">
        <v>110344</v>
      </c>
      <c r="AN39" s="49">
        <v>72416</v>
      </c>
      <c r="AO39" s="105">
        <v>170386</v>
      </c>
      <c r="AP39" s="107">
        <v>160828</v>
      </c>
      <c r="AQ39" s="105">
        <v>9557</v>
      </c>
      <c r="AR39" s="105">
        <v>158572</v>
      </c>
      <c r="AS39" s="107">
        <v>188746</v>
      </c>
      <c r="AT39" s="125">
        <v>-30174</v>
      </c>
    </row>
    <row r="40" spans="1:46" ht="12.75">
      <c r="A40" s="33" t="s">
        <v>18</v>
      </c>
      <c r="B40" s="70">
        <v>15</v>
      </c>
      <c r="C40" s="32">
        <v>0</v>
      </c>
      <c r="D40" s="68">
        <f>+B40-C40</f>
        <v>15</v>
      </c>
      <c r="E40" s="70">
        <v>43</v>
      </c>
      <c r="F40" s="32">
        <v>0</v>
      </c>
      <c r="G40" s="68">
        <f>(E40-F40)</f>
        <v>43</v>
      </c>
      <c r="H40" s="70">
        <v>14</v>
      </c>
      <c r="I40" s="32">
        <v>0</v>
      </c>
      <c r="J40" s="74">
        <f>(H40-I40)</f>
        <v>14</v>
      </c>
      <c r="K40" s="70">
        <v>0</v>
      </c>
      <c r="L40" s="32">
        <v>1036</v>
      </c>
      <c r="M40" s="74">
        <f>(K40-L40)</f>
        <v>-1036</v>
      </c>
      <c r="N40" s="70">
        <v>0</v>
      </c>
      <c r="O40" s="16">
        <v>1105</v>
      </c>
      <c r="P40" s="74">
        <v>-1105</v>
      </c>
      <c r="Q40" s="70">
        <v>2837</v>
      </c>
      <c r="R40" s="32">
        <v>4361</v>
      </c>
      <c r="S40" s="74">
        <v>-1524</v>
      </c>
      <c r="T40" s="70">
        <v>6412</v>
      </c>
      <c r="U40" s="32">
        <v>6538</v>
      </c>
      <c r="V40" s="68">
        <v>-126</v>
      </c>
      <c r="W40" s="64">
        <v>9225</v>
      </c>
      <c r="X40" s="16">
        <v>3644</v>
      </c>
      <c r="Y40" s="53">
        <v>5581</v>
      </c>
      <c r="Z40" s="64">
        <v>4608</v>
      </c>
      <c r="AA40" s="16">
        <v>7100</v>
      </c>
      <c r="AB40" s="53">
        <v>-2493</v>
      </c>
      <c r="AC40" s="70">
        <v>8352</v>
      </c>
      <c r="AD40" s="32">
        <v>6916</v>
      </c>
      <c r="AE40" s="68">
        <v>1436</v>
      </c>
      <c r="AF40" s="64">
        <v>17845</v>
      </c>
      <c r="AG40" s="16">
        <v>12061</v>
      </c>
      <c r="AH40" s="53">
        <v>5784</v>
      </c>
      <c r="AI40" s="64">
        <v>11513</v>
      </c>
      <c r="AJ40" s="16">
        <v>12068</v>
      </c>
      <c r="AK40" s="53">
        <v>-554</v>
      </c>
      <c r="AL40" s="64">
        <v>9851</v>
      </c>
      <c r="AM40" s="16">
        <v>3564</v>
      </c>
      <c r="AN40" s="53">
        <v>6288</v>
      </c>
      <c r="AO40" s="106">
        <v>9842</v>
      </c>
      <c r="AP40" s="108">
        <v>1653</v>
      </c>
      <c r="AQ40" s="64">
        <v>8190</v>
      </c>
      <c r="AR40" s="64">
        <v>21845</v>
      </c>
      <c r="AS40" s="16">
        <v>13226</v>
      </c>
      <c r="AT40" s="124">
        <v>8619</v>
      </c>
    </row>
    <row r="41" spans="1:46" s="2" customFormat="1" ht="12.75">
      <c r="A41" s="33" t="s">
        <v>19</v>
      </c>
      <c r="B41" s="65">
        <v>12830</v>
      </c>
      <c r="C41" s="28">
        <v>20373</v>
      </c>
      <c r="D41" s="66">
        <f>+B41-C41</f>
        <v>-7543</v>
      </c>
      <c r="E41" s="65">
        <v>16933</v>
      </c>
      <c r="F41" s="28">
        <v>25196</v>
      </c>
      <c r="G41" s="66">
        <f>(E41-F41)</f>
        <v>-8263</v>
      </c>
      <c r="H41" s="65">
        <v>23965</v>
      </c>
      <c r="I41" s="28">
        <v>37239</v>
      </c>
      <c r="J41" s="77">
        <f>(H41-I41)</f>
        <v>-13274</v>
      </c>
      <c r="K41" s="65">
        <v>40679</v>
      </c>
      <c r="L41" s="28">
        <v>16530</v>
      </c>
      <c r="M41" s="77">
        <f>(K41-L41)</f>
        <v>24149</v>
      </c>
      <c r="N41" s="65">
        <v>63476</v>
      </c>
      <c r="O41" s="28">
        <v>51866</v>
      </c>
      <c r="P41" s="77">
        <v>11610</v>
      </c>
      <c r="Q41" s="65">
        <v>91095</v>
      </c>
      <c r="R41" s="28">
        <v>17206</v>
      </c>
      <c r="S41" s="77">
        <v>73889</v>
      </c>
      <c r="T41" s="65">
        <v>115529</v>
      </c>
      <c r="U41" s="28">
        <v>24317</v>
      </c>
      <c r="V41" s="66">
        <v>91212</v>
      </c>
      <c r="W41" s="80">
        <v>61618</v>
      </c>
      <c r="X41" s="30">
        <v>3067630942</v>
      </c>
      <c r="Y41" s="49">
        <v>65999</v>
      </c>
      <c r="Z41" s="80">
        <v>54027</v>
      </c>
      <c r="AA41" s="30">
        <v>11971</v>
      </c>
      <c r="AB41" s="49">
        <v>101477</v>
      </c>
      <c r="AC41" s="65">
        <v>47533</v>
      </c>
      <c r="AD41" s="28">
        <v>53944</v>
      </c>
      <c r="AE41" s="66">
        <v>53900</v>
      </c>
      <c r="AF41" s="80">
        <v>138336</v>
      </c>
      <c r="AG41" s="30">
        <v>96236</v>
      </c>
      <c r="AH41" s="49">
        <v>42099</v>
      </c>
      <c r="AI41" s="80">
        <v>138645</v>
      </c>
      <c r="AJ41" s="30">
        <v>92038</v>
      </c>
      <c r="AK41" s="49">
        <v>46607</v>
      </c>
      <c r="AL41" s="80">
        <v>172908</v>
      </c>
      <c r="AM41" s="30">
        <v>106780</v>
      </c>
      <c r="AN41" s="49">
        <v>66128</v>
      </c>
      <c r="AO41" s="105">
        <v>160543</v>
      </c>
      <c r="AP41" s="107">
        <v>159176</v>
      </c>
      <c r="AQ41" s="105">
        <v>1368</v>
      </c>
      <c r="AR41" s="105">
        <v>136727</v>
      </c>
      <c r="AS41" s="107">
        <v>175520</v>
      </c>
      <c r="AT41" s="125">
        <v>-38793</v>
      </c>
    </row>
    <row r="42" spans="1:46" ht="12.75">
      <c r="A42" s="22" t="s">
        <v>70</v>
      </c>
      <c r="B42" s="64"/>
      <c r="C42" s="16"/>
      <c r="D42" s="68"/>
      <c r="E42" s="64"/>
      <c r="F42" s="16"/>
      <c r="G42" s="53"/>
      <c r="H42" s="64"/>
      <c r="I42" s="16"/>
      <c r="J42" s="53"/>
      <c r="K42" s="70"/>
      <c r="L42" s="32"/>
      <c r="M42" s="74"/>
      <c r="N42" s="70"/>
      <c r="O42" s="32"/>
      <c r="P42" s="74"/>
      <c r="Q42" s="70"/>
      <c r="R42" s="32"/>
      <c r="S42" s="74"/>
      <c r="T42" s="70"/>
      <c r="U42" s="32"/>
      <c r="V42" s="68"/>
      <c r="W42" s="64"/>
      <c r="X42" s="16"/>
      <c r="Y42" s="53"/>
      <c r="Z42" s="64"/>
      <c r="AA42" s="16"/>
      <c r="AB42" s="53"/>
      <c r="AC42" s="70"/>
      <c r="AD42" s="32"/>
      <c r="AE42" s="68"/>
      <c r="AF42" s="64"/>
      <c r="AG42" s="16"/>
      <c r="AH42" s="53"/>
      <c r="AI42" s="64"/>
      <c r="AJ42" s="16"/>
      <c r="AK42" s="53"/>
      <c r="AL42" s="64"/>
      <c r="AM42" s="16"/>
      <c r="AN42" s="53"/>
      <c r="AO42" s="64"/>
      <c r="AP42" s="16"/>
      <c r="AQ42" s="64"/>
      <c r="AR42" s="64"/>
      <c r="AS42" s="16"/>
      <c r="AT42" s="124"/>
    </row>
    <row r="43" spans="1:46" s="2" customFormat="1" ht="12.75">
      <c r="A43" s="22" t="s">
        <v>22</v>
      </c>
      <c r="B43" s="65">
        <v>26503</v>
      </c>
      <c r="C43" s="28">
        <v>30268</v>
      </c>
      <c r="D43" s="66">
        <f>+B43-C43</f>
        <v>-3765</v>
      </c>
      <c r="E43" s="65">
        <v>25021</v>
      </c>
      <c r="F43" s="28">
        <v>20351</v>
      </c>
      <c r="G43" s="66">
        <f>(E43-F43)</f>
        <v>4670</v>
      </c>
      <c r="H43" s="65">
        <v>51013</v>
      </c>
      <c r="I43" s="28">
        <v>44334</v>
      </c>
      <c r="J43" s="77">
        <f>(H43-I43)</f>
        <v>6679</v>
      </c>
      <c r="K43" s="65">
        <v>78018</v>
      </c>
      <c r="L43" s="28">
        <v>61061</v>
      </c>
      <c r="M43" s="77">
        <v>16957</v>
      </c>
      <c r="N43" s="65">
        <v>95120</v>
      </c>
      <c r="O43" s="28">
        <v>78820</v>
      </c>
      <c r="P43" s="77">
        <v>16300</v>
      </c>
      <c r="Q43" s="65">
        <v>135615</v>
      </c>
      <c r="R43" s="28">
        <v>105519</v>
      </c>
      <c r="S43" s="77">
        <v>30096</v>
      </c>
      <c r="T43" s="65">
        <v>191370</v>
      </c>
      <c r="U43" s="28">
        <v>127432</v>
      </c>
      <c r="V43" s="66">
        <v>63939</v>
      </c>
      <c r="W43" s="80">
        <v>190131</v>
      </c>
      <c r="X43" s="30">
        <v>203420</v>
      </c>
      <c r="Y43" s="49">
        <v>-13289</v>
      </c>
      <c r="Z43" s="80">
        <v>251485</v>
      </c>
      <c r="AA43" s="30">
        <v>216609</v>
      </c>
      <c r="AB43" s="49">
        <v>34876</v>
      </c>
      <c r="AC43" s="65">
        <v>349711</v>
      </c>
      <c r="AD43" s="28">
        <v>294856</v>
      </c>
      <c r="AE43" s="66">
        <v>54855</v>
      </c>
      <c r="AF43" s="80">
        <v>492920</v>
      </c>
      <c r="AG43" s="30">
        <v>462360</v>
      </c>
      <c r="AH43" s="49">
        <v>30560</v>
      </c>
      <c r="AI43" s="80">
        <v>667447</v>
      </c>
      <c r="AJ43" s="30">
        <v>549752</v>
      </c>
      <c r="AK43" s="49">
        <v>117695</v>
      </c>
      <c r="AL43" s="80">
        <v>602442</v>
      </c>
      <c r="AM43" s="30">
        <v>635155</v>
      </c>
      <c r="AN43" s="49">
        <v>-32712</v>
      </c>
      <c r="AO43" s="105">
        <v>548374</v>
      </c>
      <c r="AP43" s="107">
        <v>548820</v>
      </c>
      <c r="AQ43" s="105">
        <v>-446</v>
      </c>
      <c r="AR43" s="105">
        <v>589587</v>
      </c>
      <c r="AS43" s="107">
        <v>599194</v>
      </c>
      <c r="AT43" s="125">
        <v>-9607</v>
      </c>
    </row>
    <row r="44" spans="1:46" ht="12.75">
      <c r="A44" s="22" t="s">
        <v>23</v>
      </c>
      <c r="B44" s="67">
        <f>+B45+B49</f>
        <v>66113</v>
      </c>
      <c r="C44" s="31">
        <f>+C45+C49</f>
        <v>52335</v>
      </c>
      <c r="D44" s="68">
        <f>+B44-C44</f>
        <v>13778</v>
      </c>
      <c r="E44" s="70">
        <f aca="true" t="shared" si="14" ref="E44:J44">+E45+E49</f>
        <v>91681</v>
      </c>
      <c r="F44" s="32">
        <f t="shared" si="14"/>
        <v>41348</v>
      </c>
      <c r="G44" s="74">
        <f t="shared" si="14"/>
        <v>50333</v>
      </c>
      <c r="H44" s="70">
        <f t="shared" si="14"/>
        <v>88321</v>
      </c>
      <c r="I44" s="32">
        <f t="shared" si="14"/>
        <v>60539</v>
      </c>
      <c r="J44" s="74">
        <f t="shared" si="14"/>
        <v>27782</v>
      </c>
      <c r="K44" s="70">
        <f>+K45+K49</f>
        <v>65278</v>
      </c>
      <c r="L44" s="32">
        <f>+L45+L49</f>
        <v>48238</v>
      </c>
      <c r="M44" s="74">
        <f>+M45+M49</f>
        <v>17040</v>
      </c>
      <c r="N44" s="70">
        <v>95988</v>
      </c>
      <c r="O44" s="32">
        <v>90193</v>
      </c>
      <c r="P44" s="74">
        <v>5795</v>
      </c>
      <c r="Q44" s="70">
        <v>167494</v>
      </c>
      <c r="R44" s="32">
        <v>159017</v>
      </c>
      <c r="S44" s="74">
        <v>8477</v>
      </c>
      <c r="T44" s="70">
        <v>223980</v>
      </c>
      <c r="U44" s="32">
        <v>176824</v>
      </c>
      <c r="V44" s="74">
        <v>47155</v>
      </c>
      <c r="W44" s="64">
        <v>295408</v>
      </c>
      <c r="X44" s="16">
        <v>314613</v>
      </c>
      <c r="Y44" s="53">
        <v>-19205</v>
      </c>
      <c r="Z44" s="64">
        <v>292106</v>
      </c>
      <c r="AA44" s="16">
        <v>282264</v>
      </c>
      <c r="AB44" s="53">
        <v>9842</v>
      </c>
      <c r="AC44" s="70">
        <v>419273</v>
      </c>
      <c r="AD44" s="32">
        <v>397253</v>
      </c>
      <c r="AE44" s="74">
        <v>22020</v>
      </c>
      <c r="AF44" s="64">
        <v>427827</v>
      </c>
      <c r="AG44" s="16">
        <v>356829</v>
      </c>
      <c r="AH44" s="53">
        <v>70998</v>
      </c>
      <c r="AI44" s="64">
        <v>455407</v>
      </c>
      <c r="AJ44" s="16">
        <v>365140</v>
      </c>
      <c r="AK44" s="53">
        <v>90268</v>
      </c>
      <c r="AL44" s="64">
        <v>654482</v>
      </c>
      <c r="AM44" s="16">
        <v>502818</v>
      </c>
      <c r="AN44" s="53">
        <v>151664</v>
      </c>
      <c r="AO44" s="106">
        <v>550976</v>
      </c>
      <c r="AP44" s="108">
        <v>478893</v>
      </c>
      <c r="AQ44" s="64">
        <v>72083</v>
      </c>
      <c r="AR44" s="64">
        <v>579805</v>
      </c>
      <c r="AS44" s="16">
        <v>514547</v>
      </c>
      <c r="AT44" s="124">
        <v>65257</v>
      </c>
    </row>
    <row r="45" spans="1:46" s="2" customFormat="1" ht="12.75">
      <c r="A45" s="22" t="s">
        <v>24</v>
      </c>
      <c r="B45" s="69">
        <f aca="true" t="shared" si="15" ref="B45:J45">+B46+B47</f>
        <v>63830</v>
      </c>
      <c r="C45" s="29">
        <f t="shared" si="15"/>
        <v>50998</v>
      </c>
      <c r="D45" s="66">
        <f t="shared" si="15"/>
        <v>12832</v>
      </c>
      <c r="E45" s="65">
        <f t="shared" si="15"/>
        <v>89057</v>
      </c>
      <c r="F45" s="28">
        <f t="shared" si="15"/>
        <v>40157</v>
      </c>
      <c r="G45" s="77">
        <f t="shared" si="15"/>
        <v>48900</v>
      </c>
      <c r="H45" s="65">
        <f t="shared" si="15"/>
        <v>86767</v>
      </c>
      <c r="I45" s="28">
        <f t="shared" si="15"/>
        <v>56833</v>
      </c>
      <c r="J45" s="77">
        <f t="shared" si="15"/>
        <v>29934</v>
      </c>
      <c r="K45" s="65">
        <f>+K46+K47</f>
        <v>64038</v>
      </c>
      <c r="L45" s="28">
        <f>+L46+L47</f>
        <v>46532</v>
      </c>
      <c r="M45" s="77">
        <f>+M46+M47</f>
        <v>17506</v>
      </c>
      <c r="N45" s="65">
        <v>91200</v>
      </c>
      <c r="O45" s="28">
        <v>89569</v>
      </c>
      <c r="P45" s="77">
        <v>1631</v>
      </c>
      <c r="Q45" s="65">
        <v>165656</v>
      </c>
      <c r="R45" s="28">
        <v>158660</v>
      </c>
      <c r="S45" s="77">
        <v>6996</v>
      </c>
      <c r="T45" s="65">
        <v>223664</v>
      </c>
      <c r="U45" s="28">
        <v>175113</v>
      </c>
      <c r="V45" s="77">
        <v>48551</v>
      </c>
      <c r="W45" s="80">
        <v>294842</v>
      </c>
      <c r="X45" s="30">
        <v>311869</v>
      </c>
      <c r="Y45" s="49">
        <v>-17027</v>
      </c>
      <c r="Z45" s="80">
        <v>289281</v>
      </c>
      <c r="AA45" s="30">
        <v>280092</v>
      </c>
      <c r="AB45" s="49">
        <v>9189</v>
      </c>
      <c r="AC45" s="65">
        <v>411571</v>
      </c>
      <c r="AD45" s="28">
        <v>391870</v>
      </c>
      <c r="AE45" s="77">
        <v>19701</v>
      </c>
      <c r="AF45" s="80">
        <v>425855</v>
      </c>
      <c r="AG45" s="30">
        <v>355582</v>
      </c>
      <c r="AH45" s="49">
        <v>70273</v>
      </c>
      <c r="AI45" s="80">
        <v>451866</v>
      </c>
      <c r="AJ45" s="30">
        <v>364209</v>
      </c>
      <c r="AK45" s="49">
        <v>87656</v>
      </c>
      <c r="AL45" s="80">
        <v>651491</v>
      </c>
      <c r="AM45" s="30">
        <v>502818</v>
      </c>
      <c r="AN45" s="49">
        <v>148673</v>
      </c>
      <c r="AO45" s="105">
        <v>540246</v>
      </c>
      <c r="AP45" s="107">
        <v>478893</v>
      </c>
      <c r="AQ45" s="105">
        <v>61353</v>
      </c>
      <c r="AR45" s="105">
        <v>579563</v>
      </c>
      <c r="AS45" s="107">
        <v>512774</v>
      </c>
      <c r="AT45" s="125">
        <v>66788</v>
      </c>
    </row>
    <row r="46" spans="1:46" ht="12.75">
      <c r="A46" s="33" t="s">
        <v>25</v>
      </c>
      <c r="B46" s="70">
        <v>6121</v>
      </c>
      <c r="C46" s="32">
        <v>8046</v>
      </c>
      <c r="D46" s="68">
        <f aca="true" t="shared" si="16" ref="D46:D51">+B46-C46</f>
        <v>-1925</v>
      </c>
      <c r="E46" s="70">
        <v>29443</v>
      </c>
      <c r="F46" s="32">
        <v>4777</v>
      </c>
      <c r="G46" s="68">
        <f aca="true" t="shared" si="17" ref="G46:G51">(E46-F46)</f>
        <v>24666</v>
      </c>
      <c r="H46" s="70">
        <v>4345</v>
      </c>
      <c r="I46" s="32">
        <v>733</v>
      </c>
      <c r="J46" s="74">
        <f aca="true" t="shared" si="18" ref="J46:J51">(H46-I46)</f>
        <v>3612</v>
      </c>
      <c r="K46" s="70">
        <v>2276</v>
      </c>
      <c r="L46" s="32">
        <v>2481</v>
      </c>
      <c r="M46" s="74">
        <f aca="true" t="shared" si="19" ref="M46:M51">(K46-L46)</f>
        <v>-205</v>
      </c>
      <c r="N46" s="70">
        <v>3369</v>
      </c>
      <c r="O46" s="32">
        <v>17711</v>
      </c>
      <c r="P46" s="74">
        <v>-14342</v>
      </c>
      <c r="Q46" s="70">
        <v>64972</v>
      </c>
      <c r="R46" s="32">
        <v>80726</v>
      </c>
      <c r="S46" s="74">
        <v>-15754</v>
      </c>
      <c r="T46" s="70">
        <v>78366</v>
      </c>
      <c r="U46" s="32">
        <v>50734</v>
      </c>
      <c r="V46" s="68">
        <v>27632</v>
      </c>
      <c r="W46" s="64">
        <v>114752</v>
      </c>
      <c r="X46" s="16">
        <v>130576</v>
      </c>
      <c r="Y46" s="53">
        <v>-15823</v>
      </c>
      <c r="Z46" s="64">
        <v>81519</v>
      </c>
      <c r="AA46" s="16">
        <v>72633</v>
      </c>
      <c r="AB46" s="53">
        <v>8886</v>
      </c>
      <c r="AC46" s="70">
        <v>159931</v>
      </c>
      <c r="AD46" s="32">
        <v>175494</v>
      </c>
      <c r="AE46" s="68">
        <v>-15563</v>
      </c>
      <c r="AF46" s="64">
        <v>61535</v>
      </c>
      <c r="AG46" s="16">
        <v>68702</v>
      </c>
      <c r="AH46" s="53">
        <v>-7167</v>
      </c>
      <c r="AI46" s="64">
        <v>65422</v>
      </c>
      <c r="AJ46" s="16">
        <v>72604</v>
      </c>
      <c r="AK46" s="53">
        <v>-7182</v>
      </c>
      <c r="AL46" s="64">
        <v>86560</v>
      </c>
      <c r="AM46" s="16">
        <v>131423</v>
      </c>
      <c r="AN46" s="53">
        <v>-44864</v>
      </c>
      <c r="AO46" s="106">
        <v>103441</v>
      </c>
      <c r="AP46" s="108">
        <v>112895</v>
      </c>
      <c r="AQ46" s="64">
        <v>-9454</v>
      </c>
      <c r="AR46" s="64">
        <v>124069</v>
      </c>
      <c r="AS46" s="16">
        <v>151264</v>
      </c>
      <c r="AT46" s="124">
        <v>-27195</v>
      </c>
    </row>
    <row r="47" spans="1:46" s="2" customFormat="1" ht="12.75">
      <c r="A47" s="33" t="s">
        <v>26</v>
      </c>
      <c r="B47" s="65">
        <v>57709</v>
      </c>
      <c r="C47" s="28">
        <v>42952</v>
      </c>
      <c r="D47" s="66">
        <f t="shared" si="16"/>
        <v>14757</v>
      </c>
      <c r="E47" s="65">
        <v>59614</v>
      </c>
      <c r="F47" s="28">
        <v>35380</v>
      </c>
      <c r="G47" s="66">
        <f t="shared" si="17"/>
        <v>24234</v>
      </c>
      <c r="H47" s="65">
        <v>82422</v>
      </c>
      <c r="I47" s="28">
        <v>56100</v>
      </c>
      <c r="J47" s="77">
        <f t="shared" si="18"/>
        <v>26322</v>
      </c>
      <c r="K47" s="65">
        <v>61762</v>
      </c>
      <c r="L47" s="28">
        <v>44051</v>
      </c>
      <c r="M47" s="77">
        <f t="shared" si="19"/>
        <v>17711</v>
      </c>
      <c r="N47" s="65">
        <v>87831</v>
      </c>
      <c r="O47" s="28">
        <v>71858</v>
      </c>
      <c r="P47" s="77">
        <v>15973</v>
      </c>
      <c r="Q47" s="65">
        <v>100684</v>
      </c>
      <c r="R47" s="28">
        <v>77934</v>
      </c>
      <c r="S47" s="77">
        <v>22750</v>
      </c>
      <c r="T47" s="65">
        <v>145298</v>
      </c>
      <c r="U47" s="28">
        <v>124379</v>
      </c>
      <c r="V47" s="66">
        <v>20919</v>
      </c>
      <c r="W47" s="80">
        <v>180090</v>
      </c>
      <c r="X47" s="30">
        <v>181293</v>
      </c>
      <c r="Y47" s="49">
        <v>-1203</v>
      </c>
      <c r="Z47" s="80">
        <v>207762</v>
      </c>
      <c r="AA47" s="30">
        <v>207459</v>
      </c>
      <c r="AB47" s="49">
        <v>303</v>
      </c>
      <c r="AC47" s="65">
        <v>251640</v>
      </c>
      <c r="AD47" s="28">
        <v>216377</v>
      </c>
      <c r="AE47" s="66">
        <v>35264</v>
      </c>
      <c r="AF47" s="80">
        <v>364320</v>
      </c>
      <c r="AG47" s="30">
        <v>286880</v>
      </c>
      <c r="AH47" s="49">
        <v>77440</v>
      </c>
      <c r="AI47" s="80">
        <v>386444</v>
      </c>
      <c r="AJ47" s="30">
        <v>291605</v>
      </c>
      <c r="AK47" s="49">
        <v>94839</v>
      </c>
      <c r="AL47" s="80">
        <v>564931</v>
      </c>
      <c r="AM47" s="30">
        <v>371394</v>
      </c>
      <c r="AN47" s="49">
        <v>193537</v>
      </c>
      <c r="AO47" s="105">
        <v>436805</v>
      </c>
      <c r="AP47" s="107">
        <v>365998</v>
      </c>
      <c r="AQ47" s="105">
        <v>70807</v>
      </c>
      <c r="AR47" s="105">
        <v>455493</v>
      </c>
      <c r="AS47" s="107">
        <v>361510</v>
      </c>
      <c r="AT47" s="125">
        <v>93983</v>
      </c>
    </row>
    <row r="48" spans="1:46" ht="12.75">
      <c r="A48" s="33" t="s">
        <v>50</v>
      </c>
      <c r="B48" s="70">
        <v>54464</v>
      </c>
      <c r="C48" s="32">
        <v>41337</v>
      </c>
      <c r="D48" s="68">
        <f t="shared" si="16"/>
        <v>13127</v>
      </c>
      <c r="E48" s="70">
        <v>49439</v>
      </c>
      <c r="F48" s="32">
        <v>35015</v>
      </c>
      <c r="G48" s="68">
        <f t="shared" si="17"/>
        <v>14424</v>
      </c>
      <c r="H48" s="70">
        <v>65739</v>
      </c>
      <c r="I48" s="32">
        <v>48870</v>
      </c>
      <c r="J48" s="74">
        <f t="shared" si="18"/>
        <v>16869</v>
      </c>
      <c r="K48" s="70">
        <v>36225</v>
      </c>
      <c r="L48" s="32">
        <v>40664</v>
      </c>
      <c r="M48" s="74">
        <f t="shared" si="19"/>
        <v>-4439</v>
      </c>
      <c r="N48" s="70">
        <v>79190</v>
      </c>
      <c r="O48" s="32">
        <v>66733</v>
      </c>
      <c r="P48" s="74">
        <v>12457</v>
      </c>
      <c r="Q48" s="70">
        <v>89950</v>
      </c>
      <c r="R48" s="32">
        <v>70376</v>
      </c>
      <c r="S48" s="74">
        <v>19574</v>
      </c>
      <c r="T48" s="70">
        <v>118078</v>
      </c>
      <c r="U48" s="32">
        <v>117372</v>
      </c>
      <c r="V48" s="68">
        <v>705</v>
      </c>
      <c r="W48" s="64">
        <v>171048</v>
      </c>
      <c r="X48" s="16">
        <v>150617</v>
      </c>
      <c r="Y48" s="53">
        <v>20430</v>
      </c>
      <c r="Z48" s="64">
        <v>196428</v>
      </c>
      <c r="AA48" s="16">
        <v>182186</v>
      </c>
      <c r="AB48" s="53">
        <v>14243</v>
      </c>
      <c r="AC48" s="70">
        <v>224281</v>
      </c>
      <c r="AD48" s="32">
        <v>209461</v>
      </c>
      <c r="AE48" s="68">
        <v>14820</v>
      </c>
      <c r="AF48" s="64">
        <v>310498</v>
      </c>
      <c r="AG48" s="16">
        <v>252257</v>
      </c>
      <c r="AH48" s="53">
        <v>58241</v>
      </c>
      <c r="AI48" s="64">
        <v>355192</v>
      </c>
      <c r="AJ48" s="16">
        <v>274541</v>
      </c>
      <c r="AK48" s="53">
        <v>80651</v>
      </c>
      <c r="AL48" s="64">
        <v>533198</v>
      </c>
      <c r="AM48" s="16">
        <v>295199</v>
      </c>
      <c r="AN48" s="53">
        <v>238000</v>
      </c>
      <c r="AO48" s="106">
        <v>386867</v>
      </c>
      <c r="AP48" s="108">
        <v>300743</v>
      </c>
      <c r="AQ48" s="64">
        <v>86125</v>
      </c>
      <c r="AR48" s="64">
        <v>392155</v>
      </c>
      <c r="AS48" s="16">
        <v>287489</v>
      </c>
      <c r="AT48" s="124">
        <v>104666</v>
      </c>
    </row>
    <row r="49" spans="1:46" s="2" customFormat="1" ht="12.75">
      <c r="A49" s="22" t="s">
        <v>27</v>
      </c>
      <c r="B49" s="65">
        <v>2283</v>
      </c>
      <c r="C49" s="28">
        <v>1337</v>
      </c>
      <c r="D49" s="66">
        <f t="shared" si="16"/>
        <v>946</v>
      </c>
      <c r="E49" s="65">
        <v>2624</v>
      </c>
      <c r="F49" s="28">
        <v>1191</v>
      </c>
      <c r="G49" s="66">
        <f t="shared" si="17"/>
        <v>1433</v>
      </c>
      <c r="H49" s="65">
        <v>1554</v>
      </c>
      <c r="I49" s="28">
        <v>3706</v>
      </c>
      <c r="J49" s="77">
        <f t="shared" si="18"/>
        <v>-2152</v>
      </c>
      <c r="K49" s="65">
        <v>1240</v>
      </c>
      <c r="L49" s="28">
        <v>1706</v>
      </c>
      <c r="M49" s="77">
        <f t="shared" si="19"/>
        <v>-466</v>
      </c>
      <c r="N49" s="65">
        <v>4788</v>
      </c>
      <c r="O49" s="28">
        <v>624</v>
      </c>
      <c r="P49" s="77">
        <v>4164</v>
      </c>
      <c r="Q49" s="65">
        <v>1838</v>
      </c>
      <c r="R49" s="28">
        <v>357</v>
      </c>
      <c r="S49" s="77">
        <v>1481</v>
      </c>
      <c r="T49" s="65">
        <v>314</v>
      </c>
      <c r="U49" s="28">
        <v>1712</v>
      </c>
      <c r="V49" s="66">
        <v>-1397</v>
      </c>
      <c r="W49" s="80">
        <v>565</v>
      </c>
      <c r="X49" s="30">
        <v>2744</v>
      </c>
      <c r="Y49" s="49">
        <v>-2179</v>
      </c>
      <c r="Z49" s="80">
        <v>2825</v>
      </c>
      <c r="AA49" s="30">
        <v>2172</v>
      </c>
      <c r="AB49" s="49">
        <v>653</v>
      </c>
      <c r="AC49" s="65">
        <v>7702</v>
      </c>
      <c r="AD49" s="28">
        <v>5383</v>
      </c>
      <c r="AE49" s="66">
        <v>2319</v>
      </c>
      <c r="AF49" s="80">
        <v>1972</v>
      </c>
      <c r="AG49" s="30">
        <v>1247</v>
      </c>
      <c r="AH49" s="49">
        <v>725</v>
      </c>
      <c r="AI49" s="80">
        <v>3542</v>
      </c>
      <c r="AJ49" s="30">
        <v>930</v>
      </c>
      <c r="AK49" s="49">
        <v>2611</v>
      </c>
      <c r="AL49" s="80">
        <v>2990</v>
      </c>
      <c r="AM49" s="30">
        <v>0</v>
      </c>
      <c r="AN49" s="49">
        <v>2990</v>
      </c>
      <c r="AO49" s="105">
        <v>10730</v>
      </c>
      <c r="AP49" s="107">
        <v>0</v>
      </c>
      <c r="AQ49" s="105">
        <v>10730</v>
      </c>
      <c r="AR49" s="105">
        <v>242</v>
      </c>
      <c r="AS49" s="107">
        <v>1773</v>
      </c>
      <c r="AT49" s="125">
        <v>-1531</v>
      </c>
    </row>
    <row r="50" spans="1:46" ht="12.75">
      <c r="A50" s="22" t="s">
        <v>28</v>
      </c>
      <c r="B50" s="70">
        <v>0</v>
      </c>
      <c r="C50" s="32">
        <v>2457</v>
      </c>
      <c r="D50" s="68">
        <f t="shared" si="16"/>
        <v>-2457</v>
      </c>
      <c r="E50" s="70">
        <v>0</v>
      </c>
      <c r="F50" s="32">
        <v>2306</v>
      </c>
      <c r="G50" s="68">
        <f t="shared" si="17"/>
        <v>-2306</v>
      </c>
      <c r="H50" s="70">
        <v>0</v>
      </c>
      <c r="I50" s="32">
        <v>1756</v>
      </c>
      <c r="J50" s="74">
        <f t="shared" si="18"/>
        <v>-1756</v>
      </c>
      <c r="K50" s="70">
        <v>0</v>
      </c>
      <c r="L50" s="32">
        <v>1858</v>
      </c>
      <c r="M50" s="74">
        <f t="shared" si="19"/>
        <v>-1858</v>
      </c>
      <c r="N50" s="70">
        <v>0</v>
      </c>
      <c r="O50" s="32">
        <v>2557</v>
      </c>
      <c r="P50" s="74">
        <v>-2557</v>
      </c>
      <c r="Q50" s="70">
        <v>0</v>
      </c>
      <c r="R50" s="32">
        <v>725</v>
      </c>
      <c r="S50" s="74">
        <v>-725</v>
      </c>
      <c r="T50" s="70">
        <v>0</v>
      </c>
      <c r="U50" s="32">
        <v>492</v>
      </c>
      <c r="V50" s="68">
        <v>-492</v>
      </c>
      <c r="W50" s="94">
        <v>0</v>
      </c>
      <c r="X50" s="16">
        <v>472</v>
      </c>
      <c r="Y50" s="53">
        <v>-472</v>
      </c>
      <c r="Z50" s="94">
        <v>0</v>
      </c>
      <c r="AA50" s="16">
        <v>451</v>
      </c>
      <c r="AB50" s="53">
        <v>-451</v>
      </c>
      <c r="AC50" s="70">
        <v>0</v>
      </c>
      <c r="AD50" s="32">
        <v>310</v>
      </c>
      <c r="AE50" s="68">
        <v>-310</v>
      </c>
      <c r="AF50" s="94">
        <v>0</v>
      </c>
      <c r="AG50" s="16">
        <v>381</v>
      </c>
      <c r="AH50" s="53">
        <v>-381</v>
      </c>
      <c r="AI50" s="64">
        <v>0</v>
      </c>
      <c r="AJ50" s="16">
        <v>313</v>
      </c>
      <c r="AK50" s="53">
        <v>-313</v>
      </c>
      <c r="AL50" s="64">
        <v>0</v>
      </c>
      <c r="AM50" s="16">
        <v>3.04</v>
      </c>
      <c r="AN50" s="53">
        <v>-3.04</v>
      </c>
      <c r="AO50" s="106">
        <v>0</v>
      </c>
      <c r="AP50" s="108">
        <v>489</v>
      </c>
      <c r="AQ50" s="64">
        <v>-489</v>
      </c>
      <c r="AR50" s="64">
        <v>0</v>
      </c>
      <c r="AS50" s="16">
        <v>476</v>
      </c>
      <c r="AT50" s="124">
        <v>-476</v>
      </c>
    </row>
    <row r="51" spans="1:46" s="2" customFormat="1" ht="12.75">
      <c r="A51" s="22" t="s">
        <v>29</v>
      </c>
      <c r="B51" s="65">
        <v>10966</v>
      </c>
      <c r="C51" s="28">
        <v>7243</v>
      </c>
      <c r="D51" s="66">
        <f t="shared" si="16"/>
        <v>3723</v>
      </c>
      <c r="E51" s="65">
        <v>8901</v>
      </c>
      <c r="F51" s="28">
        <v>6090</v>
      </c>
      <c r="G51" s="66">
        <f t="shared" si="17"/>
        <v>2811</v>
      </c>
      <c r="H51" s="65">
        <v>19885</v>
      </c>
      <c r="I51" s="28">
        <v>11913</v>
      </c>
      <c r="J51" s="77">
        <f t="shared" si="18"/>
        <v>7972</v>
      </c>
      <c r="K51" s="65">
        <v>30507</v>
      </c>
      <c r="L51" s="28">
        <v>26974</v>
      </c>
      <c r="M51" s="77">
        <f t="shared" si="19"/>
        <v>3533</v>
      </c>
      <c r="N51" s="65">
        <v>26451</v>
      </c>
      <c r="O51" s="28">
        <v>20903</v>
      </c>
      <c r="P51" s="77">
        <v>5548</v>
      </c>
      <c r="Q51" s="65">
        <v>36797</v>
      </c>
      <c r="R51" s="28">
        <v>18101</v>
      </c>
      <c r="S51" s="77">
        <v>18696</v>
      </c>
      <c r="T51" s="65">
        <v>117093</v>
      </c>
      <c r="U51" s="28">
        <v>73716</v>
      </c>
      <c r="V51" s="66">
        <v>43377</v>
      </c>
      <c r="W51" s="80">
        <v>76098</v>
      </c>
      <c r="X51" s="30">
        <v>97257</v>
      </c>
      <c r="Y51" s="49">
        <v>-21159</v>
      </c>
      <c r="Z51" s="80">
        <v>54579</v>
      </c>
      <c r="AA51" s="30">
        <v>117826</v>
      </c>
      <c r="AB51" s="49">
        <v>-63246</v>
      </c>
      <c r="AC51" s="65">
        <v>45175</v>
      </c>
      <c r="AD51" s="28">
        <v>101914</v>
      </c>
      <c r="AE51" s="66">
        <v>-56739</v>
      </c>
      <c r="AF51" s="80">
        <v>64143</v>
      </c>
      <c r="AG51" s="30">
        <v>94216</v>
      </c>
      <c r="AH51" s="49">
        <v>-30073</v>
      </c>
      <c r="AI51" s="80">
        <v>97073</v>
      </c>
      <c r="AJ51" s="30">
        <v>125020</v>
      </c>
      <c r="AK51" s="49">
        <v>-27946</v>
      </c>
      <c r="AL51" s="80">
        <v>133801</v>
      </c>
      <c r="AM51" s="30">
        <v>200892</v>
      </c>
      <c r="AN51" s="49">
        <v>-67091</v>
      </c>
      <c r="AO51" s="105">
        <v>176562</v>
      </c>
      <c r="AP51" s="107">
        <v>169411</v>
      </c>
      <c r="AQ51" s="105">
        <v>7151</v>
      </c>
      <c r="AR51" s="105">
        <v>160653</v>
      </c>
      <c r="AS51" s="107">
        <v>137909</v>
      </c>
      <c r="AT51" s="125">
        <v>22744</v>
      </c>
    </row>
    <row r="52" spans="1:46" ht="12.75">
      <c r="A52" s="22" t="s">
        <v>40</v>
      </c>
      <c r="B52" s="71">
        <f aca="true" t="shared" si="20" ref="B52:I52">+B31+B34+B44+B50+B51</f>
        <v>206404</v>
      </c>
      <c r="C52" s="34">
        <v>165324</v>
      </c>
      <c r="D52" s="72">
        <v>41080</v>
      </c>
      <c r="E52" s="78">
        <f t="shared" si="20"/>
        <v>224237</v>
      </c>
      <c r="F52" s="35">
        <f t="shared" si="20"/>
        <v>171871</v>
      </c>
      <c r="G52" s="79">
        <f t="shared" si="20"/>
        <v>52366</v>
      </c>
      <c r="H52" s="78">
        <f t="shared" si="20"/>
        <v>347974</v>
      </c>
      <c r="I52" s="35">
        <f t="shared" si="20"/>
        <v>270747</v>
      </c>
      <c r="J52" s="79">
        <v>77227</v>
      </c>
      <c r="K52" s="78">
        <v>441675</v>
      </c>
      <c r="L52" s="35">
        <v>316308</v>
      </c>
      <c r="M52" s="79">
        <v>125367</v>
      </c>
      <c r="N52" s="78">
        <v>639946</v>
      </c>
      <c r="O52" s="35">
        <v>527981</v>
      </c>
      <c r="P52" s="79">
        <v>111965</v>
      </c>
      <c r="Q52" s="78">
        <v>1051767</v>
      </c>
      <c r="R52" s="35">
        <v>848094</v>
      </c>
      <c r="S52" s="79">
        <v>203673</v>
      </c>
      <c r="T52" s="78">
        <v>1757933</v>
      </c>
      <c r="U52" s="35">
        <v>1330007</v>
      </c>
      <c r="V52" s="79">
        <v>427927</v>
      </c>
      <c r="W52" s="93">
        <v>1432436</v>
      </c>
      <c r="X52" s="36">
        <v>1403433</v>
      </c>
      <c r="Y52" s="54">
        <v>29004</v>
      </c>
      <c r="Z52" s="93">
        <v>1640001</v>
      </c>
      <c r="AA52" s="36">
        <v>1395952</v>
      </c>
      <c r="AB52" s="54">
        <v>244048</v>
      </c>
      <c r="AC52" s="78">
        <v>2290045</v>
      </c>
      <c r="AD52" s="35">
        <v>1998878</v>
      </c>
      <c r="AE52" s="79">
        <v>291167</v>
      </c>
      <c r="AF52" s="93">
        <v>2289639</v>
      </c>
      <c r="AG52" s="36">
        <v>1970610</v>
      </c>
      <c r="AH52" s="54">
        <v>319029</v>
      </c>
      <c r="AI52" s="93">
        <v>2565656</v>
      </c>
      <c r="AJ52" s="36">
        <v>2079922</v>
      </c>
      <c r="AK52" s="54">
        <v>485734</v>
      </c>
      <c r="AL52" s="93">
        <v>3092403</v>
      </c>
      <c r="AM52" s="36">
        <v>2802584</v>
      </c>
      <c r="AN52" s="54">
        <v>289819</v>
      </c>
      <c r="AO52" s="106">
        <v>3367931</v>
      </c>
      <c r="AP52" s="108">
        <v>2820381</v>
      </c>
      <c r="AQ52" s="64">
        <v>547550</v>
      </c>
      <c r="AR52" s="64">
        <v>3336013</v>
      </c>
      <c r="AS52" s="16">
        <v>3069674</v>
      </c>
      <c r="AT52" s="124">
        <v>266338</v>
      </c>
    </row>
    <row r="53" spans="1:46" s="2" customFormat="1" ht="12.75">
      <c r="A53" s="22" t="s">
        <v>30</v>
      </c>
      <c r="B53" s="65">
        <v>1933</v>
      </c>
      <c r="C53" s="28">
        <v>2846</v>
      </c>
      <c r="D53" s="66">
        <f>+B53-C53</f>
        <v>-913</v>
      </c>
      <c r="E53" s="65">
        <v>896</v>
      </c>
      <c r="F53" s="28">
        <v>1885</v>
      </c>
      <c r="G53" s="66">
        <f>(E53-F53)</f>
        <v>-989</v>
      </c>
      <c r="H53" s="65">
        <v>4070</v>
      </c>
      <c r="I53" s="28">
        <v>1287</v>
      </c>
      <c r="J53" s="77">
        <v>2783</v>
      </c>
      <c r="K53" s="65">
        <v>3946</v>
      </c>
      <c r="L53" s="28">
        <v>1232</v>
      </c>
      <c r="M53" s="77">
        <f>(K53-L53)</f>
        <v>2714</v>
      </c>
      <c r="N53" s="65">
        <v>2749</v>
      </c>
      <c r="O53" s="28">
        <v>5081</v>
      </c>
      <c r="P53" s="77">
        <v>-2332</v>
      </c>
      <c r="Q53" s="65">
        <v>4344</v>
      </c>
      <c r="R53" s="28">
        <v>0</v>
      </c>
      <c r="S53" s="77">
        <v>4344</v>
      </c>
      <c r="T53" s="65">
        <v>5240</v>
      </c>
      <c r="U53" s="28">
        <v>0</v>
      </c>
      <c r="V53" s="66">
        <v>5240</v>
      </c>
      <c r="W53" s="80">
        <v>6467</v>
      </c>
      <c r="X53" s="38">
        <v>4956</v>
      </c>
      <c r="Y53" s="49">
        <v>1511</v>
      </c>
      <c r="Z53" s="95">
        <v>4952</v>
      </c>
      <c r="AA53" s="30">
        <v>5064</v>
      </c>
      <c r="AB53" s="49">
        <v>-113</v>
      </c>
      <c r="AC53" s="65">
        <v>-4913</v>
      </c>
      <c r="AD53" s="28">
        <v>7150</v>
      </c>
      <c r="AE53" s="66">
        <v>-12062</v>
      </c>
      <c r="AF53" s="95">
        <v>0</v>
      </c>
      <c r="AG53" s="30">
        <v>11560</v>
      </c>
      <c r="AH53" s="49">
        <v>-11560</v>
      </c>
      <c r="AI53" s="80">
        <v>14578</v>
      </c>
      <c r="AJ53" s="30">
        <v>0</v>
      </c>
      <c r="AK53" s="49">
        <v>14578</v>
      </c>
      <c r="AL53" s="80">
        <v>4963</v>
      </c>
      <c r="AM53" s="30">
        <v>11592</v>
      </c>
      <c r="AN53" s="49">
        <v>-6629</v>
      </c>
      <c r="AO53" s="105">
        <v>6725</v>
      </c>
      <c r="AP53" s="107">
        <v>13037</v>
      </c>
      <c r="AQ53" s="105">
        <v>-6312</v>
      </c>
      <c r="AR53" s="105">
        <v>2796</v>
      </c>
      <c r="AS53" s="107">
        <v>9542</v>
      </c>
      <c r="AT53" s="125">
        <v>-6746</v>
      </c>
    </row>
    <row r="54" spans="1:46" ht="12.75">
      <c r="A54" s="22" t="s">
        <v>31</v>
      </c>
      <c r="B54" s="67">
        <v>596790</v>
      </c>
      <c r="C54" s="31">
        <f>+C28+C52+C53</f>
        <v>540197</v>
      </c>
      <c r="D54" s="68">
        <f>+B54-C54</f>
        <v>56593</v>
      </c>
      <c r="E54" s="70">
        <f>+E28+E52+E53</f>
        <v>687969</v>
      </c>
      <c r="F54" s="32">
        <v>605932</v>
      </c>
      <c r="G54" s="68">
        <f>(E54-F54)</f>
        <v>82037</v>
      </c>
      <c r="H54" s="70">
        <v>901372</v>
      </c>
      <c r="I54" s="32">
        <v>757379</v>
      </c>
      <c r="J54" s="74">
        <v>143993</v>
      </c>
      <c r="K54" s="70">
        <f>+K28+K52+K53</f>
        <v>1138956</v>
      </c>
      <c r="L54" s="32">
        <f>+L28+L52+L53</f>
        <v>1023049</v>
      </c>
      <c r="M54" s="74">
        <f>(K54-L54)</f>
        <v>115907</v>
      </c>
      <c r="N54" s="70">
        <v>1506103</v>
      </c>
      <c r="O54" s="32">
        <v>1440207</v>
      </c>
      <c r="P54" s="74">
        <v>65896</v>
      </c>
      <c r="Q54" s="70">
        <v>2156128</v>
      </c>
      <c r="R54" s="32">
        <v>1992494</v>
      </c>
      <c r="S54" s="74">
        <v>163634</v>
      </c>
      <c r="T54" s="70">
        <v>3029268</v>
      </c>
      <c r="U54" s="32">
        <v>2659582</v>
      </c>
      <c r="V54" s="68">
        <v>369689</v>
      </c>
      <c r="W54" s="64">
        <v>3067294</v>
      </c>
      <c r="X54" s="16">
        <v>3164408</v>
      </c>
      <c r="Y54" s="53">
        <v>-97114</v>
      </c>
      <c r="Z54" s="64">
        <v>3282869</v>
      </c>
      <c r="AA54" s="16">
        <v>3218633</v>
      </c>
      <c r="AB54" s="53">
        <v>64236</v>
      </c>
      <c r="AC54" s="70">
        <v>4318026</v>
      </c>
      <c r="AD54" s="32">
        <v>4258575</v>
      </c>
      <c r="AE54" s="68">
        <v>59451</v>
      </c>
      <c r="AF54" s="64">
        <v>4825636</v>
      </c>
      <c r="AG54" s="37">
        <v>4894140</v>
      </c>
      <c r="AH54" s="53">
        <v>-68503</v>
      </c>
      <c r="AI54" s="64">
        <v>5466817</v>
      </c>
      <c r="AJ54" s="16">
        <v>5446115</v>
      </c>
      <c r="AK54" s="53">
        <v>20702</v>
      </c>
      <c r="AL54" s="64">
        <v>6442283</v>
      </c>
      <c r="AM54" s="16">
        <v>6346229</v>
      </c>
      <c r="AN54" s="53">
        <v>96054</v>
      </c>
      <c r="AO54" s="106">
        <v>6786914</v>
      </c>
      <c r="AP54" s="108">
        <v>6408989</v>
      </c>
      <c r="AQ54" s="64">
        <v>377925</v>
      </c>
      <c r="AR54" s="64">
        <v>6620790</v>
      </c>
      <c r="AS54" s="16">
        <v>6504960</v>
      </c>
      <c r="AT54" s="124">
        <v>115830</v>
      </c>
    </row>
    <row r="55" spans="1:46" s="2" customFormat="1" ht="12.75">
      <c r="A55" s="22" t="s">
        <v>32</v>
      </c>
      <c r="B55" s="65">
        <v>0</v>
      </c>
      <c r="C55" s="29">
        <f>+C56+C57</f>
        <v>56593</v>
      </c>
      <c r="D55" s="66">
        <f>+B55-C55</f>
        <v>-56593</v>
      </c>
      <c r="E55" s="65">
        <v>0</v>
      </c>
      <c r="F55" s="28">
        <f>+F56+F57</f>
        <v>82037</v>
      </c>
      <c r="G55" s="77">
        <f>+G56+G57</f>
        <v>-82037</v>
      </c>
      <c r="H55" s="65">
        <v>0</v>
      </c>
      <c r="I55" s="28">
        <f>+I56+I57</f>
        <v>143993</v>
      </c>
      <c r="J55" s="77">
        <f>+J56+J57</f>
        <v>-143993</v>
      </c>
      <c r="K55" s="65">
        <v>2926</v>
      </c>
      <c r="L55" s="28">
        <v>118833</v>
      </c>
      <c r="M55" s="77">
        <f>+M56+M57</f>
        <v>-115907</v>
      </c>
      <c r="N55" s="65">
        <v>21209</v>
      </c>
      <c r="O55" s="28">
        <v>87105</v>
      </c>
      <c r="P55" s="77">
        <v>-65896</v>
      </c>
      <c r="Q55" s="65">
        <v>0</v>
      </c>
      <c r="R55" s="28">
        <v>163634</v>
      </c>
      <c r="S55" s="77">
        <v>-163634</v>
      </c>
      <c r="T55" s="65">
        <v>0</v>
      </c>
      <c r="U55" s="28">
        <v>369689</v>
      </c>
      <c r="V55" s="77">
        <v>-369689</v>
      </c>
      <c r="W55" s="80">
        <v>97114</v>
      </c>
      <c r="X55" s="38">
        <v>0</v>
      </c>
      <c r="Y55" s="49">
        <v>97114</v>
      </c>
      <c r="Z55" s="69">
        <v>64236</v>
      </c>
      <c r="AA55" s="30">
        <v>-64236</v>
      </c>
      <c r="AB55" s="49">
        <v>-64200</v>
      </c>
      <c r="AC55" s="65">
        <v>0</v>
      </c>
      <c r="AD55" s="28">
        <v>59451</v>
      </c>
      <c r="AE55" s="77">
        <v>-59451</v>
      </c>
      <c r="AF55" s="95">
        <v>68503</v>
      </c>
      <c r="AG55" s="30">
        <v>0</v>
      </c>
      <c r="AH55" s="49">
        <v>68503</v>
      </c>
      <c r="AI55" s="80">
        <v>0</v>
      </c>
      <c r="AJ55" s="30">
        <v>20702</v>
      </c>
      <c r="AK55" s="49">
        <v>-20702</v>
      </c>
      <c r="AL55" s="80">
        <v>0</v>
      </c>
      <c r="AM55" s="30">
        <v>96054</v>
      </c>
      <c r="AN55" s="49">
        <v>-96054</v>
      </c>
      <c r="AO55" s="105">
        <v>0</v>
      </c>
      <c r="AP55" s="107">
        <v>377925</v>
      </c>
      <c r="AQ55" s="105">
        <v>-377925</v>
      </c>
      <c r="AR55" s="105">
        <v>5563</v>
      </c>
      <c r="AS55" s="107">
        <v>121393</v>
      </c>
      <c r="AT55" s="125">
        <v>-115830</v>
      </c>
    </row>
    <row r="56" spans="1:46" ht="12.75">
      <c r="A56" s="33" t="s">
        <v>33</v>
      </c>
      <c r="B56" s="70">
        <v>0</v>
      </c>
      <c r="C56" s="32">
        <v>0</v>
      </c>
      <c r="D56" s="74">
        <v>0</v>
      </c>
      <c r="E56" s="70">
        <v>0</v>
      </c>
      <c r="F56" s="32">
        <v>0</v>
      </c>
      <c r="G56" s="74">
        <v>0</v>
      </c>
      <c r="H56" s="70">
        <v>0</v>
      </c>
      <c r="I56" s="32">
        <v>0</v>
      </c>
      <c r="J56" s="74">
        <v>0</v>
      </c>
      <c r="K56" s="70">
        <v>0</v>
      </c>
      <c r="L56" s="32">
        <v>0</v>
      </c>
      <c r="M56" s="74">
        <v>0</v>
      </c>
      <c r="N56" s="70">
        <v>0</v>
      </c>
      <c r="O56" s="32">
        <v>0</v>
      </c>
      <c r="P56" s="74">
        <v>0</v>
      </c>
      <c r="Q56" s="70">
        <v>0</v>
      </c>
      <c r="R56" s="32">
        <v>0</v>
      </c>
      <c r="S56" s="74">
        <v>0</v>
      </c>
      <c r="T56" s="67">
        <v>0</v>
      </c>
      <c r="U56" s="31">
        <v>0</v>
      </c>
      <c r="V56" s="68">
        <v>0</v>
      </c>
      <c r="W56" s="67">
        <v>0</v>
      </c>
      <c r="X56" s="31">
        <v>0</v>
      </c>
      <c r="Y56" s="68">
        <v>0</v>
      </c>
      <c r="Z56" s="67">
        <v>0</v>
      </c>
      <c r="AA56" s="31">
        <v>0</v>
      </c>
      <c r="AB56" s="68">
        <v>0</v>
      </c>
      <c r="AC56" s="67">
        <v>0</v>
      </c>
      <c r="AD56" s="31">
        <v>0</v>
      </c>
      <c r="AE56" s="68">
        <v>0</v>
      </c>
      <c r="AF56" s="67">
        <v>0</v>
      </c>
      <c r="AG56" s="37">
        <v>0</v>
      </c>
      <c r="AH56" s="68">
        <v>0</v>
      </c>
      <c r="AI56" s="94">
        <v>0</v>
      </c>
      <c r="AJ56" s="37">
        <v>0</v>
      </c>
      <c r="AK56" s="98">
        <v>0</v>
      </c>
      <c r="AL56" s="94">
        <v>0</v>
      </c>
      <c r="AM56" s="37">
        <v>0</v>
      </c>
      <c r="AN56" s="98">
        <v>0</v>
      </c>
      <c r="AO56" s="106">
        <v>0</v>
      </c>
      <c r="AP56" s="108">
        <v>0</v>
      </c>
      <c r="AQ56" s="64">
        <v>0</v>
      </c>
      <c r="AR56" s="64">
        <v>0</v>
      </c>
      <c r="AS56" s="16">
        <v>0</v>
      </c>
      <c r="AT56" s="124">
        <v>0</v>
      </c>
    </row>
    <row r="57" spans="1:46" s="2" customFormat="1" ht="12.75">
      <c r="A57" s="33" t="s">
        <v>34</v>
      </c>
      <c r="B57" s="65">
        <v>0</v>
      </c>
      <c r="C57" s="28">
        <v>56593</v>
      </c>
      <c r="D57" s="66">
        <f>+B57-C57</f>
        <v>-56593</v>
      </c>
      <c r="E57" s="65">
        <v>0</v>
      </c>
      <c r="F57" s="28">
        <v>82037</v>
      </c>
      <c r="G57" s="66">
        <f>(E57-F57)</f>
        <v>-82037</v>
      </c>
      <c r="H57" s="65">
        <v>0</v>
      </c>
      <c r="I57" s="28">
        <v>143993</v>
      </c>
      <c r="J57" s="77">
        <f>(H57-I57)</f>
        <v>-143993</v>
      </c>
      <c r="K57" s="65">
        <v>2926</v>
      </c>
      <c r="L57" s="28">
        <v>118833</v>
      </c>
      <c r="M57" s="77">
        <v>-115907</v>
      </c>
      <c r="N57" s="65">
        <v>21209</v>
      </c>
      <c r="O57" s="28">
        <v>87105</v>
      </c>
      <c r="P57" s="77">
        <v>-65896</v>
      </c>
      <c r="Q57" s="65">
        <v>0</v>
      </c>
      <c r="R57" s="28">
        <v>163634</v>
      </c>
      <c r="S57" s="77">
        <v>-163634</v>
      </c>
      <c r="T57" s="69">
        <v>0</v>
      </c>
      <c r="U57" s="28">
        <v>369689</v>
      </c>
      <c r="V57" s="66">
        <v>-369689</v>
      </c>
      <c r="W57" s="80">
        <v>97114</v>
      </c>
      <c r="X57" s="38">
        <v>0</v>
      </c>
      <c r="Y57" s="49">
        <v>97114</v>
      </c>
      <c r="Z57" s="95">
        <v>0</v>
      </c>
      <c r="AA57" s="30">
        <v>64236</v>
      </c>
      <c r="AB57" s="49">
        <v>-64236</v>
      </c>
      <c r="AC57" s="69">
        <v>0</v>
      </c>
      <c r="AD57" s="28">
        <v>59451</v>
      </c>
      <c r="AE57" s="66">
        <v>-59451</v>
      </c>
      <c r="AF57" s="95">
        <v>68503</v>
      </c>
      <c r="AG57" s="29">
        <v>0</v>
      </c>
      <c r="AH57" s="49">
        <v>68503</v>
      </c>
      <c r="AI57" s="80">
        <v>0</v>
      </c>
      <c r="AJ57" s="30">
        <v>20702</v>
      </c>
      <c r="AK57" s="49">
        <v>-20702</v>
      </c>
      <c r="AL57" s="80">
        <v>0</v>
      </c>
      <c r="AM57" s="30">
        <v>96054</v>
      </c>
      <c r="AN57" s="49">
        <v>-96054</v>
      </c>
      <c r="AO57" s="105">
        <v>0</v>
      </c>
      <c r="AP57" s="107">
        <v>377925</v>
      </c>
      <c r="AQ57" s="105">
        <v>-377925</v>
      </c>
      <c r="AR57" s="105">
        <v>5563</v>
      </c>
      <c r="AS57" s="107">
        <v>121393</v>
      </c>
      <c r="AT57" s="125">
        <v>-115830</v>
      </c>
    </row>
    <row r="58" spans="1:46" ht="12.75">
      <c r="A58" s="33" t="s">
        <v>35</v>
      </c>
      <c r="B58" s="64"/>
      <c r="C58" s="16"/>
      <c r="D58" s="53"/>
      <c r="E58" s="64"/>
      <c r="F58" s="16"/>
      <c r="G58" s="53"/>
      <c r="H58" s="64"/>
      <c r="I58" s="16"/>
      <c r="J58" s="53"/>
      <c r="K58" s="64"/>
      <c r="L58" s="16"/>
      <c r="M58" s="53"/>
      <c r="N58" s="64"/>
      <c r="O58" s="16"/>
      <c r="P58" s="53"/>
      <c r="Q58" s="64"/>
      <c r="R58" s="16"/>
      <c r="S58" s="53"/>
      <c r="T58" s="64"/>
      <c r="U58" s="16"/>
      <c r="V58" s="53"/>
      <c r="W58" s="64"/>
      <c r="X58" s="16"/>
      <c r="Y58" s="53"/>
      <c r="Z58" s="64"/>
      <c r="AA58" s="16"/>
      <c r="AB58" s="53"/>
      <c r="AC58" s="64"/>
      <c r="AD58" s="16"/>
      <c r="AE58" s="53"/>
      <c r="AF58" s="64"/>
      <c r="AG58" s="16"/>
      <c r="AH58" s="53"/>
      <c r="AI58" s="99"/>
      <c r="AJ58" s="39"/>
      <c r="AK58" s="48"/>
      <c r="AL58" s="99"/>
      <c r="AM58" s="39"/>
      <c r="AN58" s="48"/>
      <c r="AO58" s="64"/>
      <c r="AP58" s="16"/>
      <c r="AQ58" s="64"/>
      <c r="AR58" s="64"/>
      <c r="AS58" s="16"/>
      <c r="AT58" s="124"/>
    </row>
    <row r="59" spans="1:46" s="2" customFormat="1" ht="12.75">
      <c r="A59" s="27" t="s">
        <v>0</v>
      </c>
      <c r="B59" s="75"/>
      <c r="C59" s="3"/>
      <c r="D59" s="52"/>
      <c r="E59" s="75"/>
      <c r="F59" s="3"/>
      <c r="G59" s="52"/>
      <c r="H59" s="75"/>
      <c r="I59" s="3"/>
      <c r="J59" s="81"/>
      <c r="K59" s="75"/>
      <c r="L59" s="3"/>
      <c r="M59" s="52"/>
      <c r="N59" s="75"/>
      <c r="O59" s="3"/>
      <c r="P59" s="52"/>
      <c r="Q59" s="75"/>
      <c r="R59" s="3"/>
      <c r="S59" s="52"/>
      <c r="T59" s="75"/>
      <c r="U59" s="3"/>
      <c r="V59" s="52"/>
      <c r="W59" s="75"/>
      <c r="X59" s="3"/>
      <c r="Y59" s="52"/>
      <c r="Z59" s="75"/>
      <c r="AA59" s="3"/>
      <c r="AB59" s="52"/>
      <c r="AC59" s="75"/>
      <c r="AD59" s="3"/>
      <c r="AE59" s="52"/>
      <c r="AF59" s="75"/>
      <c r="AG59" s="3"/>
      <c r="AH59" s="52"/>
      <c r="AI59" s="75"/>
      <c r="AJ59" s="3"/>
      <c r="AK59" s="52"/>
      <c r="AL59" s="75"/>
      <c r="AM59" s="3"/>
      <c r="AN59" s="52"/>
      <c r="AO59" s="75"/>
      <c r="AP59" s="3"/>
      <c r="AQ59" s="128"/>
      <c r="AR59" s="129"/>
      <c r="AS59" s="130"/>
      <c r="AT59" s="128"/>
    </row>
    <row r="60" spans="1:46" ht="12.75">
      <c r="A60" s="133"/>
      <c r="B60" s="18" t="s">
        <v>52</v>
      </c>
      <c r="C60" s="18"/>
      <c r="D60" s="18"/>
      <c r="E60" s="18"/>
      <c r="F60" s="18"/>
      <c r="G60" s="18"/>
      <c r="H60" s="18"/>
      <c r="I60" s="18"/>
      <c r="J60" s="18"/>
      <c r="K60" s="11"/>
      <c r="L60" s="11"/>
      <c r="M60" s="11"/>
      <c r="N60" s="11"/>
      <c r="O60" s="11"/>
      <c r="P60" s="136"/>
      <c r="Q60" s="18" t="s">
        <v>52</v>
      </c>
      <c r="R60" s="11"/>
      <c r="S60" s="11"/>
      <c r="T60" s="18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36"/>
      <c r="AI60" s="18" t="s">
        <v>52</v>
      </c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53"/>
    </row>
    <row r="61" spans="1:46" ht="12.75">
      <c r="A61" s="134"/>
      <c r="B61" s="16" t="s">
        <v>77</v>
      </c>
      <c r="C61" s="17"/>
      <c r="D61" s="17"/>
      <c r="E61" s="17"/>
      <c r="F61" s="17"/>
      <c r="G61" s="17"/>
      <c r="H61" s="17"/>
      <c r="I61" s="17"/>
      <c r="J61" s="17"/>
      <c r="K61" s="16"/>
      <c r="L61" s="16"/>
      <c r="M61" s="16"/>
      <c r="N61" s="16"/>
      <c r="O61" s="16"/>
      <c r="P61" s="53"/>
      <c r="Q61" s="16" t="s">
        <v>77</v>
      </c>
      <c r="R61" s="16"/>
      <c r="S61" s="16"/>
      <c r="T61" s="17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53"/>
      <c r="AI61" s="16" t="s">
        <v>77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53"/>
    </row>
    <row r="62" spans="1:46" ht="13.5" thickBot="1">
      <c r="A62" s="135"/>
      <c r="B62" s="40"/>
      <c r="C62" s="41"/>
      <c r="D62" s="40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126"/>
      <c r="Q62" s="44"/>
      <c r="R62" s="44"/>
      <c r="S62" s="44"/>
      <c r="T62" s="45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126"/>
      <c r="AI62" s="44"/>
      <c r="AJ62" s="44"/>
      <c r="AK62" s="44"/>
      <c r="AL62" s="44"/>
      <c r="AM62" s="44"/>
      <c r="AN62" s="44"/>
      <c r="AO62" s="44"/>
      <c r="AP62" s="44"/>
      <c r="AQ62" s="131"/>
      <c r="AR62" s="131"/>
      <c r="AS62" s="131"/>
      <c r="AT62" s="126"/>
    </row>
    <row r="63" spans="1:34" ht="12.75">
      <c r="A63" s="17"/>
      <c r="B63" s="12"/>
      <c r="C63" s="13"/>
      <c r="D63" s="12"/>
      <c r="E63" s="14"/>
      <c r="F63" s="15"/>
      <c r="G63" s="15"/>
      <c r="H63" s="16"/>
      <c r="I63" s="16"/>
      <c r="J63" s="16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2.75">
      <c r="A64" s="17"/>
      <c r="B64" s="12"/>
      <c r="C64" s="13"/>
      <c r="D64" s="12"/>
      <c r="E64" s="14"/>
      <c r="F64" s="15"/>
      <c r="G64" s="15"/>
      <c r="H64" s="16"/>
      <c r="I64" s="16"/>
      <c r="J64" s="16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2.7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sheetProtection/>
  <mergeCells count="32">
    <mergeCell ref="B2:P2"/>
    <mergeCell ref="B4:P4"/>
    <mergeCell ref="Q2:AE2"/>
    <mergeCell ref="Q4:AE4"/>
    <mergeCell ref="Z6:AB6"/>
    <mergeCell ref="A65:J65"/>
    <mergeCell ref="H7:J7"/>
    <mergeCell ref="B7:D7"/>
    <mergeCell ref="K7:M7"/>
    <mergeCell ref="N7:P7"/>
    <mergeCell ref="B5:P5"/>
    <mergeCell ref="K6:M6"/>
    <mergeCell ref="N6:P6"/>
    <mergeCell ref="E6:G6"/>
    <mergeCell ref="B6:D6"/>
    <mergeCell ref="AR6:AT6"/>
    <mergeCell ref="Q5:AH5"/>
    <mergeCell ref="AL6:AN6"/>
    <mergeCell ref="AC6:AE6"/>
    <mergeCell ref="Q6:S6"/>
    <mergeCell ref="AI6:AK6"/>
    <mergeCell ref="T6:V6"/>
    <mergeCell ref="Q7:S7"/>
    <mergeCell ref="E7:G7"/>
    <mergeCell ref="AI4:AT4"/>
    <mergeCell ref="AI5:AT5"/>
    <mergeCell ref="H6:J6"/>
    <mergeCell ref="AO6:AQ6"/>
    <mergeCell ref="AF6:AH6"/>
    <mergeCell ref="T7:V7"/>
    <mergeCell ref="W7:Y7"/>
    <mergeCell ref="Z7:AB7"/>
  </mergeCells>
  <printOptions horizontalCentered="1"/>
  <pageMargins left="0.3937007874015748" right="0.2362204724409449" top="0.3937007874015748" bottom="0" header="0" footer="0"/>
  <pageSetup horizontalDpi="600" verticalDpi="600" orientation="landscape" paperSize="9" scale="60" r:id="rId1"/>
  <colBreaks count="2" manualBreakCount="2">
    <brk id="16" max="61" man="1"/>
    <brk id="34" max="61" man="1"/>
  </colBreaks>
  <ignoredErrors>
    <ignoredError sqref="G52 M25 M22 D28 D44:D45 D34:D35 D54 D14:D15 J22 J25 G22 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Lenovo</cp:lastModifiedBy>
  <cp:lastPrinted>2017-02-22T06:02:43Z</cp:lastPrinted>
  <dcterms:created xsi:type="dcterms:W3CDTF">2000-11-27T06:39:03Z</dcterms:created>
  <dcterms:modified xsi:type="dcterms:W3CDTF">2017-03-21T06:01:30Z</dcterms:modified>
  <cp:category/>
  <cp:version/>
  <cp:contentType/>
  <cp:contentStatus/>
</cp:coreProperties>
</file>