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4235" windowHeight="8190" activeTab="0"/>
  </bookViews>
  <sheets>
    <sheet name="table 43.1 All India" sheetId="1" r:id="rId1"/>
    <sheet name="table 43.1 Statewise" sheetId="2" r:id="rId2"/>
  </sheets>
  <definedNames>
    <definedName name="\x">#N/A</definedName>
    <definedName name="\z">#N/A</definedName>
    <definedName name="_xlnm.Print_Area" localSheetId="0">'table 43.1 All India'!$A$1:$N$40</definedName>
    <definedName name="_xlnm.Print_Area" localSheetId="1">'table 43.1 Statewise'!$A$1:$Y$54</definedName>
  </definedNames>
  <calcPr fullCalcOnLoad="1"/>
</workbook>
</file>

<file path=xl/sharedStrings.xml><?xml version="1.0" encoding="utf-8"?>
<sst xmlns="http://schemas.openxmlformats.org/spreadsheetml/2006/main" count="161" uniqueCount="118">
  <si>
    <t>Table 43.1: STATUS OF POLITICAL PARTIES IN ELECTION TO THE LOK SABHA (HOUSE OF PEOPLE)</t>
  </si>
  <si>
    <t>National Parties</t>
  </si>
  <si>
    <t xml:space="preserve">Indian  </t>
  </si>
  <si>
    <t>Bahujan</t>
  </si>
  <si>
    <t>Communist</t>
  </si>
  <si>
    <t>Bhartiya</t>
  </si>
  <si>
    <t>Parties</t>
  </si>
  <si>
    <t>dents</t>
  </si>
  <si>
    <t xml:space="preserve"> Year</t>
  </si>
  <si>
    <t>National</t>
  </si>
  <si>
    <t>Samaj</t>
  </si>
  <si>
    <t>Party of</t>
  </si>
  <si>
    <t>Janta</t>
  </si>
  <si>
    <t>Congress</t>
  </si>
  <si>
    <t>Party</t>
  </si>
  <si>
    <t>India</t>
  </si>
  <si>
    <t>(CPI)</t>
  </si>
  <si>
    <t>(Marxist)</t>
  </si>
  <si>
    <t>(NCP)</t>
  </si>
  <si>
    <t>(BJP)</t>
  </si>
  <si>
    <t xml:space="preserve">      1</t>
  </si>
  <si>
    <t>-</t>
  </si>
  <si>
    <t>States:</t>
  </si>
  <si>
    <t xml:space="preserve"> Andhra Pradesh</t>
  </si>
  <si>
    <t xml:space="preserve"> Arunachal Pradesh</t>
  </si>
  <si>
    <t xml:space="preserve"> Assam</t>
  </si>
  <si>
    <t xml:space="preserve"> Bihar</t>
  </si>
  <si>
    <t xml:space="preserve"> Chhattisgarh</t>
  </si>
  <si>
    <t xml:space="preserve"> Goa</t>
  </si>
  <si>
    <t xml:space="preserve"> Gujarat</t>
  </si>
  <si>
    <t xml:space="preserve"> Haryana</t>
  </si>
  <si>
    <t xml:space="preserve"> Himachal Pradesh</t>
  </si>
  <si>
    <t xml:space="preserve"> Karnataka</t>
  </si>
  <si>
    <t xml:space="preserve"> Kerala</t>
  </si>
  <si>
    <t xml:space="preserve"> Madhya Pradesh</t>
  </si>
  <si>
    <t xml:space="preserve"> Maharashtra</t>
  </si>
  <si>
    <t xml:space="preserve"> Manipur </t>
  </si>
  <si>
    <t xml:space="preserve"> Meghalaya</t>
  </si>
  <si>
    <t xml:space="preserve"> Mizoram</t>
  </si>
  <si>
    <t xml:space="preserve"> Nagaland</t>
  </si>
  <si>
    <t xml:space="preserve"> Punjab </t>
  </si>
  <si>
    <t xml:space="preserve"> Rajasthan</t>
  </si>
  <si>
    <t xml:space="preserve"> Sikkim</t>
  </si>
  <si>
    <t xml:space="preserve"> Tamil Nadu</t>
  </si>
  <si>
    <t xml:space="preserve"> Tripura </t>
  </si>
  <si>
    <t xml:space="preserve"> Uttar Pradesh</t>
  </si>
  <si>
    <t xml:space="preserve"> Uttarakhand</t>
  </si>
  <si>
    <t xml:space="preserve"> West Bengal</t>
  </si>
  <si>
    <t>Union Territory:</t>
  </si>
  <si>
    <t xml:space="preserve"> A. &amp; N. Islands</t>
  </si>
  <si>
    <t xml:space="preserve"> Chandigarh </t>
  </si>
  <si>
    <t xml:space="preserve"> Dadra &amp; Nagar Haveli</t>
  </si>
  <si>
    <t xml:space="preserve"> Daman &amp; Diu</t>
  </si>
  <si>
    <t xml:space="preserve"> Delhi</t>
  </si>
  <si>
    <t xml:space="preserve"> Lakshadweep</t>
  </si>
  <si>
    <t xml:space="preserve"> Puducherry</t>
  </si>
  <si>
    <t xml:space="preserve"> Source : Election Commission of India</t>
  </si>
  <si>
    <t xml:space="preserve"> Jammu &amp; Kashmir</t>
  </si>
  <si>
    <t xml:space="preserve"> Jharkhand</t>
  </si>
  <si>
    <t>(INC)</t>
  </si>
  <si>
    <t>(BSP)</t>
  </si>
  <si>
    <t>Nationalist</t>
  </si>
  <si>
    <t>Odisha</t>
  </si>
  <si>
    <t>ELECTORAL STATISTICS</t>
  </si>
  <si>
    <t>Indepen-</t>
  </si>
  <si>
    <t>Nationalist Congress Party</t>
  </si>
  <si>
    <t>Unrecognised</t>
  </si>
  <si>
    <t>Communist Party of India</t>
  </si>
  <si>
    <t>Bahujan Samaj Party</t>
  </si>
  <si>
    <t xml:space="preserve">Bhartiya Janta Party </t>
  </si>
  <si>
    <t>Communist Party of India (Marxist)</t>
  </si>
  <si>
    <t>Total Constituencies</t>
  </si>
  <si>
    <t xml:space="preserve">Indian National Congress  </t>
  </si>
  <si>
    <t xml:space="preserve">Total </t>
  </si>
  <si>
    <t>State Parties</t>
  </si>
  <si>
    <t xml:space="preserve">Unrecognised (Registered) Parties </t>
  </si>
  <si>
    <t>Independents</t>
  </si>
  <si>
    <t>State/Union Territory</t>
  </si>
  <si>
    <t>(Registered)</t>
  </si>
  <si>
    <t>489*</t>
  </si>
  <si>
    <t>494**</t>
  </si>
  <si>
    <t>529***</t>
  </si>
  <si>
    <t>*401 constituencies. Upto 1957 election, certain constituencies were represented by 2 or 3 seats (abosished vide Two-member Constituencies Abolition Act, January 1961)</t>
  </si>
  <si>
    <t xml:space="preserve">**403 Constituencies. </t>
  </si>
  <si>
    <t>***Election was not held in 12 Seats of Assam, 1 Seat of Meghalaya.</t>
  </si>
  <si>
    <t xml:space="preserve">$Election was countermanded in 2 seats of Bihar, 1 seat of UP and could not be held due to court cases. </t>
  </si>
  <si>
    <t>Recognized National Parties</t>
  </si>
  <si>
    <t>Recognized National Parties Total</t>
  </si>
  <si>
    <t>Recognized State Parties</t>
  </si>
  <si>
    <t>Total (Other than Recognized National Parties)</t>
  </si>
  <si>
    <t xml:space="preserve">Note:1 Colum No. 9 represents total seats won by all National Parties including those which have not been indicated in the table. </t>
  </si>
  <si>
    <t>2. In 1999 election JD(S) had 1 seat and JD(U) had 21 seats</t>
  </si>
  <si>
    <t>3. In 1977 election Bhartiya Lok Dal won 295 seats.</t>
  </si>
  <si>
    <t>4.In 1980 election split in INC, INC(I) won 353 seats and INC(U) won 13 seats, JNP won 31seats and JNP(S) won 41 seats</t>
  </si>
  <si>
    <t>5.In 1989 election Janta Dal won 143 seats, in 1991 won 59 seats and in 1996 won 46 seats</t>
  </si>
  <si>
    <t xml:space="preserve">No. of States for which elections were held </t>
  </si>
  <si>
    <t>Election</t>
  </si>
  <si>
    <t>1st Lok Sabha</t>
  </si>
  <si>
    <t>2nd Lok Sabha</t>
  </si>
  <si>
    <t>3rd Lok Sabha</t>
  </si>
  <si>
    <t>4th Lok Sabha</t>
  </si>
  <si>
    <t>5th Lok Sabha</t>
  </si>
  <si>
    <t>6th Lok Sabha</t>
  </si>
  <si>
    <t>7th Lok Sabha</t>
  </si>
  <si>
    <t>8th Lok Sabha</t>
  </si>
  <si>
    <t>9th Lok Sabha</t>
  </si>
  <si>
    <t>10th Lok Sabha</t>
  </si>
  <si>
    <t>11th Lok Sabha</t>
  </si>
  <si>
    <t>12th Lok Sabha</t>
  </si>
  <si>
    <t>13th Lok Sabha</t>
  </si>
  <si>
    <t>14th Lok Sabha</t>
  </si>
  <si>
    <t>15th Lok Sabha</t>
  </si>
  <si>
    <t>16th Lok Sabha</t>
  </si>
  <si>
    <t>537$</t>
  </si>
  <si>
    <t>1984^</t>
  </si>
  <si>
    <t>^ The polling in Assam and Punjab (i.e in total 27 seats) was held in 1985.</t>
  </si>
  <si>
    <t>1991^^</t>
  </si>
  <si>
    <t>^^The polling in Punjab (in 13 seats) was held in 1992.</t>
  </si>
</sst>
</file>

<file path=xl/styles.xml><?xml version="1.0" encoding="utf-8"?>
<styleSheet xmlns="http://schemas.openxmlformats.org/spreadsheetml/2006/main">
  <numFmts count="40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`&quot;#,##0_);\(&quot;`&quot;#,##0\)"/>
    <numFmt numFmtId="165" formatCode="&quot;`&quot;#,##0_);[Red]\(&quot;`&quot;#,##0\)"/>
    <numFmt numFmtId="166" formatCode="&quot;`&quot;#,##0.00_);\(&quot;`&quot;#,##0.00\)"/>
    <numFmt numFmtId="167" formatCode="&quot;`&quot;#,##0.00_);[Red]\(&quot;`&quot;#,##0.00\)"/>
    <numFmt numFmtId="168" formatCode="_(&quot;`&quot;* #,##0_);_(&quot;`&quot;* \(#,##0\);_(&quot;`&quot;* &quot;-&quot;_);_(@_)"/>
    <numFmt numFmtId="169" formatCode="_(* #,##0_);_(* \(#,##0\);_(* &quot;-&quot;_);_(@_)"/>
    <numFmt numFmtId="170" formatCode="_(&quot;`&quot;* #,##0.00_);_(&quot;`&quot;* \(#,##0.00\);_(&quot;`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_)"/>
    <numFmt numFmtId="179" formatCode="0_)"/>
    <numFmt numFmtId="180" formatCode="0.00_)"/>
    <numFmt numFmtId="181" formatCode="#,##0.0_);\(#,##0.0\)"/>
    <numFmt numFmtId="182" formatCode="0.000_)"/>
    <numFmt numFmtId="183" formatCode="0.0"/>
    <numFmt numFmtId="184" formatCode="#,##0.000_);\(#,##0.000\)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0000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43">
    <font>
      <sz val="10"/>
      <name val="Courier"/>
      <family val="0"/>
    </font>
    <font>
      <sz val="10"/>
      <name val="Arial"/>
      <family val="0"/>
    </font>
    <font>
      <u val="single"/>
      <sz val="10"/>
      <color indexed="36"/>
      <name val="Courier"/>
      <family val="3"/>
    </font>
    <font>
      <u val="single"/>
      <sz val="10"/>
      <color indexed="12"/>
      <name val="Courier"/>
      <family val="3"/>
    </font>
    <font>
      <sz val="8"/>
      <name val="Courier"/>
      <family val="3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17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71">
    <xf numFmtId="178" fontId="0" fillId="0" borderId="0" xfId="0" applyAlignment="1">
      <alignment/>
    </xf>
    <xf numFmtId="178" fontId="8" fillId="33" borderId="10" xfId="0" applyFont="1" applyFill="1" applyBorder="1" applyAlignment="1">
      <alignment/>
    </xf>
    <xf numFmtId="178" fontId="0" fillId="33" borderId="10" xfId="0" applyFill="1" applyBorder="1" applyAlignment="1">
      <alignment/>
    </xf>
    <xf numFmtId="178" fontId="0" fillId="0" borderId="0" xfId="0" applyFill="1" applyAlignment="1">
      <alignment/>
    </xf>
    <xf numFmtId="178" fontId="5" fillId="34" borderId="0" xfId="0" applyFont="1" applyFill="1" applyBorder="1" applyAlignment="1">
      <alignment/>
    </xf>
    <xf numFmtId="178" fontId="8" fillId="33" borderId="0" xfId="0" applyFont="1" applyFill="1" applyBorder="1" applyAlignment="1">
      <alignment/>
    </xf>
    <xf numFmtId="178" fontId="7" fillId="33" borderId="11" xfId="0" applyFont="1" applyFill="1" applyBorder="1" applyAlignment="1">
      <alignment/>
    </xf>
    <xf numFmtId="178" fontId="8" fillId="33" borderId="12" xfId="0" applyFont="1" applyFill="1" applyBorder="1" applyAlignment="1">
      <alignment/>
    </xf>
    <xf numFmtId="178" fontId="5" fillId="34" borderId="13" xfId="0" applyFont="1" applyFill="1" applyBorder="1" applyAlignment="1">
      <alignment/>
    </xf>
    <xf numFmtId="178" fontId="5" fillId="34" borderId="14" xfId="0" applyFont="1" applyFill="1" applyBorder="1" applyAlignment="1">
      <alignment/>
    </xf>
    <xf numFmtId="179" fontId="5" fillId="34" borderId="13" xfId="0" applyNumberFormat="1" applyFont="1" applyFill="1" applyBorder="1" applyAlignment="1">
      <alignment/>
    </xf>
    <xf numFmtId="179" fontId="5" fillId="34" borderId="0" xfId="0" applyNumberFormat="1" applyFont="1" applyFill="1" applyBorder="1" applyAlignment="1">
      <alignment/>
    </xf>
    <xf numFmtId="179" fontId="5" fillId="34" borderId="14" xfId="0" applyNumberFormat="1" applyFont="1" applyFill="1" applyBorder="1" applyAlignment="1">
      <alignment/>
    </xf>
    <xf numFmtId="178" fontId="8" fillId="33" borderId="0" xfId="0" applyFont="1" applyFill="1" applyBorder="1" applyAlignment="1" applyProtection="1">
      <alignment horizontal="left"/>
      <protection/>
    </xf>
    <xf numFmtId="178" fontId="7" fillId="34" borderId="13" xfId="0" applyFont="1" applyFill="1" applyBorder="1" applyAlignment="1" applyProtection="1">
      <alignment/>
      <protection/>
    </xf>
    <xf numFmtId="178" fontId="5" fillId="34" borderId="14" xfId="0" applyFont="1" applyFill="1" applyBorder="1" applyAlignment="1">
      <alignment/>
    </xf>
    <xf numFmtId="178" fontId="7" fillId="33" borderId="15" xfId="0" applyFont="1" applyFill="1" applyBorder="1" applyAlignment="1">
      <alignment/>
    </xf>
    <xf numFmtId="178" fontId="0" fillId="33" borderId="15" xfId="0" applyFill="1" applyBorder="1" applyAlignment="1">
      <alignment/>
    </xf>
    <xf numFmtId="178" fontId="0" fillId="33" borderId="11" xfId="0" applyFill="1" applyBorder="1" applyAlignment="1">
      <alignment/>
    </xf>
    <xf numFmtId="178" fontId="5" fillId="33" borderId="11" xfId="0" applyFont="1" applyFill="1" applyBorder="1" applyAlignment="1">
      <alignment/>
    </xf>
    <xf numFmtId="1" fontId="7" fillId="33" borderId="16" xfId="0" applyNumberFormat="1" applyFont="1" applyFill="1" applyBorder="1" applyAlignment="1" applyProtection="1">
      <alignment horizontal="center"/>
      <protection/>
    </xf>
    <xf numFmtId="1" fontId="7" fillId="33" borderId="16" xfId="0" applyNumberFormat="1" applyFont="1" applyFill="1" applyBorder="1" applyAlignment="1">
      <alignment horizontal="center"/>
    </xf>
    <xf numFmtId="178" fontId="5" fillId="34" borderId="0" xfId="0" applyFont="1" applyFill="1" applyBorder="1" applyAlignment="1">
      <alignment/>
    </xf>
    <xf numFmtId="178" fontId="8" fillId="33" borderId="17" xfId="0" applyFont="1" applyFill="1" applyBorder="1" applyAlignment="1">
      <alignment/>
    </xf>
    <xf numFmtId="178" fontId="8" fillId="33" borderId="13" xfId="0" applyFont="1" applyFill="1" applyBorder="1" applyAlignment="1">
      <alignment/>
    </xf>
    <xf numFmtId="178" fontId="8" fillId="33" borderId="13" xfId="0" applyFont="1" applyFill="1" applyBorder="1" applyAlignment="1" applyProtection="1">
      <alignment horizontal="left"/>
      <protection/>
    </xf>
    <xf numFmtId="178" fontId="5" fillId="33" borderId="18" xfId="0" applyFont="1" applyFill="1" applyBorder="1" applyAlignment="1" applyProtection="1">
      <alignment horizontal="left"/>
      <protection/>
    </xf>
    <xf numFmtId="178" fontId="5" fillId="33" borderId="19" xfId="0" applyFont="1" applyFill="1" applyBorder="1" applyAlignment="1">
      <alignment/>
    </xf>
    <xf numFmtId="178" fontId="7" fillId="33" borderId="19" xfId="0" applyFont="1" applyFill="1" applyBorder="1" applyAlignment="1" applyProtection="1">
      <alignment horizontal="left"/>
      <protection/>
    </xf>
    <xf numFmtId="178" fontId="7" fillId="33" borderId="19" xfId="0" applyFont="1" applyFill="1" applyBorder="1" applyAlignment="1">
      <alignment/>
    </xf>
    <xf numFmtId="178" fontId="7" fillId="33" borderId="19" xfId="0" applyFont="1" applyFill="1" applyBorder="1" applyAlignment="1" applyProtection="1">
      <alignment horizontal="center"/>
      <protection/>
    </xf>
    <xf numFmtId="178" fontId="0" fillId="34" borderId="13" xfId="0" applyFill="1" applyBorder="1" applyAlignment="1">
      <alignment/>
    </xf>
    <xf numFmtId="178" fontId="0" fillId="34" borderId="20" xfId="0" applyFill="1" applyBorder="1" applyAlignment="1">
      <alignment/>
    </xf>
    <xf numFmtId="178" fontId="6" fillId="33" borderId="13" xfId="0" applyFont="1" applyFill="1" applyBorder="1" applyAlignment="1" applyProtection="1">
      <alignment/>
      <protection/>
    </xf>
    <xf numFmtId="0" fontId="6" fillId="33" borderId="13" xfId="0" applyNumberFormat="1" applyFont="1" applyFill="1" applyBorder="1" applyAlignment="1" applyProtection="1">
      <alignment/>
      <protection/>
    </xf>
    <xf numFmtId="178" fontId="5" fillId="33" borderId="21" xfId="0" applyFont="1" applyFill="1" applyBorder="1" applyAlignment="1">
      <alignment/>
    </xf>
    <xf numFmtId="178" fontId="0" fillId="33" borderId="22" xfId="0" applyFill="1" applyBorder="1" applyAlignment="1">
      <alignment/>
    </xf>
    <xf numFmtId="178" fontId="0" fillId="33" borderId="23" xfId="0" applyFill="1" applyBorder="1" applyAlignment="1">
      <alignment/>
    </xf>
    <xf numFmtId="1" fontId="7" fillId="33" borderId="24" xfId="0" applyNumberFormat="1" applyFont="1" applyFill="1" applyBorder="1" applyAlignment="1">
      <alignment horizontal="center"/>
    </xf>
    <xf numFmtId="1" fontId="7" fillId="33" borderId="25" xfId="0" applyNumberFormat="1" applyFont="1" applyFill="1" applyBorder="1" applyAlignment="1" applyProtection="1">
      <alignment horizontal="center"/>
      <protection/>
    </xf>
    <xf numFmtId="178" fontId="5" fillId="35" borderId="10" xfId="0" applyFont="1" applyFill="1" applyBorder="1" applyAlignment="1" applyProtection="1">
      <alignment horizontal="center"/>
      <protection/>
    </xf>
    <xf numFmtId="178" fontId="0" fillId="35" borderId="10" xfId="0" applyFill="1" applyBorder="1" applyAlignment="1">
      <alignment horizontal="center"/>
    </xf>
    <xf numFmtId="180" fontId="5" fillId="35" borderId="10" xfId="0" applyNumberFormat="1" applyFont="1" applyFill="1" applyBorder="1" applyAlignment="1" applyProtection="1">
      <alignment horizontal="center"/>
      <protection/>
    </xf>
    <xf numFmtId="178" fontId="0" fillId="34" borderId="26" xfId="0" applyFill="1" applyBorder="1" applyAlignment="1">
      <alignment horizontal="center"/>
    </xf>
    <xf numFmtId="178" fontId="0" fillId="33" borderId="12" xfId="0" applyFill="1" applyBorder="1" applyAlignment="1">
      <alignment/>
    </xf>
    <xf numFmtId="178" fontId="8" fillId="33" borderId="27" xfId="0" applyFont="1" applyFill="1" applyBorder="1" applyAlignment="1">
      <alignment/>
    </xf>
    <xf numFmtId="178" fontId="0" fillId="33" borderId="0" xfId="0" applyFill="1" applyBorder="1" applyAlignment="1">
      <alignment/>
    </xf>
    <xf numFmtId="178" fontId="8" fillId="33" borderId="14" xfId="0" applyFont="1" applyFill="1" applyBorder="1" applyAlignment="1">
      <alignment/>
    </xf>
    <xf numFmtId="178" fontId="8" fillId="33" borderId="28" xfId="0" applyFont="1" applyFill="1" applyBorder="1" applyAlignment="1">
      <alignment/>
    </xf>
    <xf numFmtId="1" fontId="7" fillId="33" borderId="29" xfId="0" applyNumberFormat="1" applyFont="1" applyFill="1" applyBorder="1" applyAlignment="1" applyProtection="1">
      <alignment horizontal="center"/>
      <protection/>
    </xf>
    <xf numFmtId="1" fontId="7" fillId="33" borderId="30" xfId="0" applyNumberFormat="1" applyFont="1" applyFill="1" applyBorder="1" applyAlignment="1" applyProtection="1">
      <alignment horizontal="center"/>
      <protection/>
    </xf>
    <xf numFmtId="178" fontId="7" fillId="33" borderId="13" xfId="0" applyFont="1" applyFill="1" applyBorder="1" applyAlignment="1" applyProtection="1">
      <alignment horizontal="left"/>
      <protection/>
    </xf>
    <xf numFmtId="1" fontId="5" fillId="36" borderId="0" xfId="0" applyNumberFormat="1" applyFont="1" applyFill="1" applyBorder="1" applyAlignment="1" applyProtection="1">
      <alignment horizontal="center"/>
      <protection/>
    </xf>
    <xf numFmtId="178" fontId="0" fillId="36" borderId="0" xfId="0" applyFill="1" applyBorder="1" applyAlignment="1">
      <alignment horizontal="center"/>
    </xf>
    <xf numFmtId="1" fontId="5" fillId="36" borderId="0" xfId="0" applyNumberFormat="1" applyFont="1" applyFill="1" applyBorder="1" applyAlignment="1">
      <alignment horizontal="center"/>
    </xf>
    <xf numFmtId="1" fontId="5" fillId="36" borderId="14" xfId="0" applyNumberFormat="1" applyFont="1" applyFill="1" applyBorder="1" applyAlignment="1" applyProtection="1">
      <alignment horizontal="center"/>
      <protection/>
    </xf>
    <xf numFmtId="178" fontId="5" fillId="33" borderId="13" xfId="0" applyFont="1" applyFill="1" applyBorder="1" applyAlignment="1" applyProtection="1">
      <alignment horizontal="left"/>
      <protection/>
    </xf>
    <xf numFmtId="1" fontId="5" fillId="35" borderId="0" xfId="0" applyNumberFormat="1" applyFont="1" applyFill="1" applyBorder="1" applyAlignment="1" applyProtection="1">
      <alignment horizontal="center"/>
      <protection/>
    </xf>
    <xf numFmtId="1" fontId="5" fillId="35" borderId="0" xfId="0" applyNumberFormat="1" applyFont="1" applyFill="1" applyBorder="1" applyAlignment="1">
      <alignment horizontal="center"/>
    </xf>
    <xf numFmtId="1" fontId="5" fillId="35" borderId="14" xfId="0" applyNumberFormat="1" applyFont="1" applyFill="1" applyBorder="1" applyAlignment="1" applyProtection="1">
      <alignment horizontal="center"/>
      <protection/>
    </xf>
    <xf numFmtId="178" fontId="5" fillId="35" borderId="28" xfId="0" applyFont="1" applyFill="1" applyBorder="1" applyAlignment="1" applyProtection="1">
      <alignment horizontal="center"/>
      <protection/>
    </xf>
    <xf numFmtId="178" fontId="0" fillId="34" borderId="0" xfId="0" applyFill="1" applyBorder="1" applyAlignment="1">
      <alignment horizontal="center"/>
    </xf>
    <xf numFmtId="178" fontId="0" fillId="34" borderId="14" xfId="0" applyFill="1" applyBorder="1" applyAlignment="1">
      <alignment horizontal="center"/>
    </xf>
    <xf numFmtId="179" fontId="5" fillId="34" borderId="0" xfId="0" applyNumberFormat="1" applyFont="1" applyFill="1" applyBorder="1" applyAlignment="1">
      <alignment horizontal="center"/>
    </xf>
    <xf numFmtId="179" fontId="5" fillId="34" borderId="14" xfId="0" applyNumberFormat="1" applyFont="1" applyFill="1" applyBorder="1" applyAlignment="1">
      <alignment horizontal="center"/>
    </xf>
    <xf numFmtId="178" fontId="0" fillId="34" borderId="31" xfId="0" applyFill="1" applyBorder="1" applyAlignment="1">
      <alignment horizontal="center"/>
    </xf>
    <xf numFmtId="0" fontId="0" fillId="34" borderId="31" xfId="0" applyNumberFormat="1" applyFill="1" applyBorder="1" applyAlignment="1">
      <alignment horizontal="center"/>
    </xf>
    <xf numFmtId="178" fontId="0" fillId="34" borderId="32" xfId="0" applyFill="1" applyBorder="1" applyAlignment="1">
      <alignment horizontal="center"/>
    </xf>
    <xf numFmtId="1" fontId="5" fillId="35" borderId="10" xfId="0" applyNumberFormat="1" applyFont="1" applyFill="1" applyBorder="1" applyAlignment="1" applyProtection="1">
      <alignment horizontal="center"/>
      <protection/>
    </xf>
    <xf numFmtId="1" fontId="0" fillId="35" borderId="10" xfId="0" applyNumberFormat="1" applyFill="1" applyBorder="1" applyAlignment="1">
      <alignment horizontal="center"/>
    </xf>
    <xf numFmtId="178" fontId="7" fillId="33" borderId="33" xfId="0" applyFont="1" applyFill="1" applyBorder="1" applyAlignment="1" applyProtection="1">
      <alignment horizontal="center"/>
      <protection/>
    </xf>
    <xf numFmtId="178" fontId="7" fillId="33" borderId="15" xfId="0" applyFont="1" applyFill="1" applyBorder="1" applyAlignment="1" applyProtection="1">
      <alignment horizontal="center"/>
      <protection/>
    </xf>
    <xf numFmtId="178" fontId="7" fillId="33" borderId="15" xfId="0" applyFont="1" applyFill="1" applyBorder="1" applyAlignment="1">
      <alignment horizontal="center"/>
    </xf>
    <xf numFmtId="178" fontId="7" fillId="33" borderId="33" xfId="0" applyFont="1" applyFill="1" applyBorder="1" applyAlignment="1">
      <alignment horizontal="center"/>
    </xf>
    <xf numFmtId="178" fontId="7" fillId="33" borderId="22" xfId="0" applyFont="1" applyFill="1" applyBorder="1" applyAlignment="1">
      <alignment horizontal="center"/>
    </xf>
    <xf numFmtId="178" fontId="7" fillId="33" borderId="11" xfId="0" applyFont="1" applyFill="1" applyBorder="1" applyAlignment="1">
      <alignment horizontal="center"/>
    </xf>
    <xf numFmtId="178" fontId="5" fillId="34" borderId="13" xfId="0" applyFont="1" applyFill="1" applyBorder="1" applyAlignment="1" applyProtection="1">
      <alignment/>
      <protection/>
    </xf>
    <xf numFmtId="178" fontId="0" fillId="34" borderId="0" xfId="0" applyFill="1" applyBorder="1" applyAlignment="1">
      <alignment/>
    </xf>
    <xf numFmtId="178" fontId="5" fillId="34" borderId="20" xfId="0" applyFont="1" applyFill="1" applyBorder="1" applyAlignment="1">
      <alignment/>
    </xf>
    <xf numFmtId="178" fontId="5" fillId="34" borderId="31" xfId="0" applyFont="1" applyFill="1" applyBorder="1" applyAlignment="1">
      <alignment/>
    </xf>
    <xf numFmtId="183" fontId="0" fillId="34" borderId="0" xfId="0" applyNumberFormat="1" applyFill="1" applyBorder="1" applyAlignment="1">
      <alignment horizontal="center"/>
    </xf>
    <xf numFmtId="178" fontId="0" fillId="34" borderId="14" xfId="0" applyFill="1" applyBorder="1" applyAlignment="1">
      <alignment/>
    </xf>
    <xf numFmtId="178" fontId="5" fillId="34" borderId="32" xfId="0" applyFont="1" applyFill="1" applyBorder="1" applyAlignment="1">
      <alignment/>
    </xf>
    <xf numFmtId="178" fontId="5" fillId="35" borderId="0" xfId="0" applyFont="1" applyFill="1" applyBorder="1" applyAlignment="1" applyProtection="1">
      <alignment horizontal="center"/>
      <protection/>
    </xf>
    <xf numFmtId="178" fontId="7" fillId="34" borderId="26" xfId="0" applyFont="1" applyFill="1" applyBorder="1" applyAlignment="1" applyProtection="1">
      <alignment/>
      <protection/>
    </xf>
    <xf numFmtId="179" fontId="7" fillId="33" borderId="13" xfId="0" applyNumberFormat="1" applyFont="1" applyFill="1" applyBorder="1" applyAlignment="1" applyProtection="1">
      <alignment horizontal="left"/>
      <protection/>
    </xf>
    <xf numFmtId="178" fontId="7" fillId="33" borderId="34" xfId="0" applyFont="1" applyFill="1" applyBorder="1" applyAlignment="1" applyProtection="1">
      <alignment horizontal="left"/>
      <protection/>
    </xf>
    <xf numFmtId="178" fontId="7" fillId="33" borderId="35" xfId="0" applyFont="1" applyFill="1" applyBorder="1" applyAlignment="1">
      <alignment horizontal="right"/>
    </xf>
    <xf numFmtId="178" fontId="7" fillId="33" borderId="36" xfId="0" applyFont="1" applyFill="1" applyBorder="1" applyAlignment="1">
      <alignment/>
    </xf>
    <xf numFmtId="1" fontId="7" fillId="33" borderId="34" xfId="0" applyNumberFormat="1" applyFont="1" applyFill="1" applyBorder="1" applyAlignment="1">
      <alignment horizontal="center"/>
    </xf>
    <xf numFmtId="1" fontId="7" fillId="33" borderId="37" xfId="0" applyNumberFormat="1" applyFont="1" applyFill="1" applyBorder="1" applyAlignment="1" applyProtection="1">
      <alignment horizontal="center"/>
      <protection/>
    </xf>
    <xf numFmtId="1" fontId="5" fillId="36" borderId="13" xfId="0" applyNumberFormat="1" applyFont="1" applyFill="1" applyBorder="1" applyAlignment="1" applyProtection="1">
      <alignment horizontal="center"/>
      <protection/>
    </xf>
    <xf numFmtId="1" fontId="5" fillId="35" borderId="13" xfId="0" applyNumberFormat="1" applyFont="1" applyFill="1" applyBorder="1" applyAlignment="1" applyProtection="1">
      <alignment horizontal="center"/>
      <protection/>
    </xf>
    <xf numFmtId="1" fontId="5" fillId="35" borderId="36" xfId="0" applyNumberFormat="1" applyFont="1" applyFill="1" applyBorder="1" applyAlignment="1" applyProtection="1">
      <alignment horizontal="center"/>
      <protection/>
    </xf>
    <xf numFmtId="178" fontId="5" fillId="33" borderId="38" xfId="0" applyFont="1" applyFill="1" applyBorder="1" applyAlignment="1" applyProtection="1">
      <alignment horizontal="fill"/>
      <protection/>
    </xf>
    <xf numFmtId="178" fontId="8" fillId="33" borderId="36" xfId="0" applyFont="1" applyFill="1" applyBorder="1" applyAlignment="1" applyProtection="1">
      <alignment horizontal="left"/>
      <protection/>
    </xf>
    <xf numFmtId="178" fontId="5" fillId="33" borderId="22" xfId="0" applyFont="1" applyFill="1" applyBorder="1" applyAlignment="1" applyProtection="1">
      <alignment horizontal="left"/>
      <protection/>
    </xf>
    <xf numFmtId="178" fontId="7" fillId="34" borderId="0" xfId="0" applyFont="1" applyFill="1" applyBorder="1" applyAlignment="1" applyProtection="1">
      <alignment/>
      <protection/>
    </xf>
    <xf numFmtId="178" fontId="5" fillId="34" borderId="0" xfId="0" applyFont="1" applyFill="1" applyBorder="1" applyAlignment="1" applyProtection="1">
      <alignment/>
      <protection/>
    </xf>
    <xf numFmtId="1" fontId="7" fillId="33" borderId="37" xfId="0" applyNumberFormat="1" applyFont="1" applyFill="1" applyBorder="1" applyAlignment="1" applyProtection="1">
      <alignment horizontal="right"/>
      <protection/>
    </xf>
    <xf numFmtId="1" fontId="7" fillId="33" borderId="16" xfId="0" applyNumberFormat="1" applyFont="1" applyFill="1" applyBorder="1" applyAlignment="1" applyProtection="1">
      <alignment horizontal="right"/>
      <protection/>
    </xf>
    <xf numFmtId="1" fontId="7" fillId="33" borderId="16" xfId="0" applyNumberFormat="1" applyFont="1" applyFill="1" applyBorder="1" applyAlignment="1">
      <alignment horizontal="right"/>
    </xf>
    <xf numFmtId="1" fontId="7" fillId="33" borderId="30" xfId="0" applyNumberFormat="1" applyFont="1" applyFill="1" applyBorder="1" applyAlignment="1" applyProtection="1">
      <alignment horizontal="right"/>
      <protection/>
    </xf>
    <xf numFmtId="179" fontId="7" fillId="36" borderId="37" xfId="0" applyNumberFormat="1" applyFont="1" applyFill="1" applyBorder="1" applyAlignment="1" applyProtection="1">
      <alignment horizontal="right"/>
      <protection/>
    </xf>
    <xf numFmtId="179" fontId="5" fillId="36" borderId="16" xfId="0" applyNumberFormat="1" applyFont="1" applyFill="1" applyBorder="1" applyAlignment="1">
      <alignment horizontal="right"/>
    </xf>
    <xf numFmtId="179" fontId="5" fillId="36" borderId="16" xfId="0" applyNumberFormat="1" applyFont="1" applyFill="1" applyBorder="1" applyAlignment="1" applyProtection="1">
      <alignment horizontal="right"/>
      <protection/>
    </xf>
    <xf numFmtId="179" fontId="5" fillId="36" borderId="30" xfId="0" applyNumberFormat="1" applyFont="1" applyFill="1" applyBorder="1" applyAlignment="1">
      <alignment horizontal="right"/>
    </xf>
    <xf numFmtId="179" fontId="7" fillId="35" borderId="37" xfId="0" applyNumberFormat="1" applyFont="1" applyFill="1" applyBorder="1" applyAlignment="1" applyProtection="1">
      <alignment horizontal="right"/>
      <protection/>
    </xf>
    <xf numFmtId="179" fontId="5" fillId="35" borderId="16" xfId="0" applyNumberFormat="1" applyFont="1" applyFill="1" applyBorder="1" applyAlignment="1">
      <alignment horizontal="right"/>
    </xf>
    <xf numFmtId="179" fontId="5" fillId="35" borderId="16" xfId="0" applyNumberFormat="1" applyFont="1" applyFill="1" applyBorder="1" applyAlignment="1" applyProtection="1">
      <alignment horizontal="right"/>
      <protection/>
    </xf>
    <xf numFmtId="179" fontId="5" fillId="35" borderId="30" xfId="0" applyNumberFormat="1" applyFont="1" applyFill="1" applyBorder="1" applyAlignment="1">
      <alignment horizontal="right"/>
    </xf>
    <xf numFmtId="0" fontId="5" fillId="36" borderId="16" xfId="53" applyNumberFormat="1" applyFont="1" applyFill="1" applyBorder="1" applyAlignment="1" applyProtection="1">
      <alignment horizontal="right"/>
      <protection/>
    </xf>
    <xf numFmtId="179" fontId="7" fillId="35" borderId="37" xfId="0" applyNumberFormat="1" applyFont="1" applyFill="1" applyBorder="1" applyAlignment="1" applyProtection="1" quotePrefix="1">
      <alignment horizontal="right"/>
      <protection/>
    </xf>
    <xf numFmtId="179" fontId="7" fillId="36" borderId="37" xfId="0" applyNumberFormat="1" applyFont="1" applyFill="1" applyBorder="1" applyAlignment="1" applyProtection="1" quotePrefix="1">
      <alignment horizontal="right"/>
      <protection/>
    </xf>
    <xf numFmtId="1" fontId="5" fillId="36" borderId="16" xfId="0" applyNumberFormat="1" applyFont="1" applyFill="1" applyBorder="1" applyAlignment="1" applyProtection="1">
      <alignment horizontal="right"/>
      <protection/>
    </xf>
    <xf numFmtId="1" fontId="5" fillId="36" borderId="16" xfId="0" applyNumberFormat="1" applyFont="1" applyFill="1" applyBorder="1" applyAlignment="1">
      <alignment horizontal="right"/>
    </xf>
    <xf numFmtId="1" fontId="5" fillId="36" borderId="30" xfId="0" applyNumberFormat="1" applyFont="1" applyFill="1" applyBorder="1" applyAlignment="1">
      <alignment horizontal="right"/>
    </xf>
    <xf numFmtId="1" fontId="5" fillId="35" borderId="16" xfId="0" applyNumberFormat="1" applyFont="1" applyFill="1" applyBorder="1" applyAlignment="1" applyProtection="1">
      <alignment horizontal="right"/>
      <protection/>
    </xf>
    <xf numFmtId="1" fontId="5" fillId="35" borderId="16" xfId="0" applyNumberFormat="1" applyFont="1" applyFill="1" applyBorder="1" applyAlignment="1">
      <alignment horizontal="right"/>
    </xf>
    <xf numFmtId="1" fontId="5" fillId="35" borderId="30" xfId="0" applyNumberFormat="1" applyFont="1" applyFill="1" applyBorder="1" applyAlignment="1">
      <alignment horizontal="right"/>
    </xf>
    <xf numFmtId="0" fontId="6" fillId="33" borderId="13" xfId="0" applyNumberFormat="1" applyFont="1" applyFill="1" applyBorder="1" applyAlignment="1" applyProtection="1">
      <alignment horizontal="center"/>
      <protection/>
    </xf>
    <xf numFmtId="0" fontId="6" fillId="33" borderId="0" xfId="0" applyNumberFormat="1" applyFont="1" applyFill="1" applyBorder="1" applyAlignment="1" applyProtection="1">
      <alignment horizontal="center"/>
      <protection/>
    </xf>
    <xf numFmtId="0" fontId="6" fillId="33" borderId="14" xfId="0" applyNumberFormat="1" applyFont="1" applyFill="1" applyBorder="1" applyAlignment="1" applyProtection="1">
      <alignment horizontal="center"/>
      <protection/>
    </xf>
    <xf numFmtId="178" fontId="6" fillId="33" borderId="13" xfId="0" applyFont="1" applyFill="1" applyBorder="1" applyAlignment="1" applyProtection="1">
      <alignment horizontal="center"/>
      <protection/>
    </xf>
    <xf numFmtId="178" fontId="6" fillId="33" borderId="0" xfId="0" applyFont="1" applyFill="1" applyBorder="1" applyAlignment="1" applyProtection="1">
      <alignment horizontal="center"/>
      <protection/>
    </xf>
    <xf numFmtId="178" fontId="6" fillId="33" borderId="14" xfId="0" applyFont="1" applyFill="1" applyBorder="1" applyAlignment="1" applyProtection="1">
      <alignment horizontal="center"/>
      <protection/>
    </xf>
    <xf numFmtId="178" fontId="7" fillId="33" borderId="24" xfId="0" applyFont="1" applyFill="1" applyBorder="1" applyAlignment="1">
      <alignment horizontal="center"/>
    </xf>
    <xf numFmtId="178" fontId="7" fillId="33" borderId="39" xfId="0" applyFont="1" applyFill="1" applyBorder="1" applyAlignment="1">
      <alignment horizontal="center"/>
    </xf>
    <xf numFmtId="178" fontId="7" fillId="33" borderId="25" xfId="0" applyFont="1" applyFill="1" applyBorder="1" applyAlignment="1">
      <alignment horizontal="center"/>
    </xf>
    <xf numFmtId="178" fontId="7" fillId="33" borderId="33" xfId="0" applyFont="1" applyFill="1" applyBorder="1" applyAlignment="1" applyProtection="1">
      <alignment horizontal="center" vertical="center" wrapText="1"/>
      <protection/>
    </xf>
    <xf numFmtId="178" fontId="7" fillId="33" borderId="15" xfId="0" applyFont="1" applyFill="1" applyBorder="1" applyAlignment="1" applyProtection="1">
      <alignment horizontal="center" vertical="center" wrapText="1"/>
      <protection/>
    </xf>
    <xf numFmtId="178" fontId="7" fillId="33" borderId="21" xfId="0" applyFont="1" applyFill="1" applyBorder="1" applyAlignment="1" applyProtection="1">
      <alignment horizontal="center" vertical="center" wrapText="1"/>
      <protection/>
    </xf>
    <xf numFmtId="178" fontId="7" fillId="33" borderId="33" xfId="0" applyFont="1" applyFill="1" applyBorder="1" applyAlignment="1">
      <alignment horizontal="center" vertical="center" wrapText="1"/>
    </xf>
    <xf numFmtId="178" fontId="0" fillId="0" borderId="15" xfId="0" applyBorder="1" applyAlignment="1">
      <alignment vertical="center" wrapText="1"/>
    </xf>
    <xf numFmtId="178" fontId="0" fillId="0" borderId="21" xfId="0" applyBorder="1" applyAlignment="1">
      <alignment vertical="center" wrapText="1"/>
    </xf>
    <xf numFmtId="178" fontId="7" fillId="33" borderId="40" xfId="0" applyFont="1" applyFill="1" applyBorder="1" applyAlignment="1">
      <alignment horizontal="center" vertical="top" wrapText="1"/>
    </xf>
    <xf numFmtId="178" fontId="0" fillId="0" borderId="41" xfId="0" applyBorder="1" applyAlignment="1">
      <alignment vertical="top" wrapText="1"/>
    </xf>
    <xf numFmtId="178" fontId="0" fillId="0" borderId="42" xfId="0" applyBorder="1" applyAlignment="1">
      <alignment vertical="top" wrapText="1"/>
    </xf>
    <xf numFmtId="178" fontId="6" fillId="33" borderId="0" xfId="0" applyFont="1" applyFill="1" applyBorder="1" applyAlignment="1" applyProtection="1">
      <alignment horizontal="center" wrapText="1"/>
      <protection/>
    </xf>
    <xf numFmtId="178" fontId="6" fillId="33" borderId="14" xfId="0" applyFont="1" applyFill="1" applyBorder="1" applyAlignment="1" applyProtection="1">
      <alignment horizontal="center" wrapText="1"/>
      <protection/>
    </xf>
    <xf numFmtId="178" fontId="7" fillId="33" borderId="43" xfId="0" applyFont="1" applyFill="1" applyBorder="1" applyAlignment="1" applyProtection="1">
      <alignment horizontal="center" vertical="center" wrapText="1"/>
      <protection/>
    </xf>
    <xf numFmtId="178" fontId="7" fillId="33" borderId="44" xfId="0" applyFont="1" applyFill="1" applyBorder="1" applyAlignment="1" applyProtection="1">
      <alignment horizontal="center" vertical="center" wrapText="1"/>
      <protection/>
    </xf>
    <xf numFmtId="178" fontId="7" fillId="33" borderId="45" xfId="0" applyFont="1" applyFill="1" applyBorder="1" applyAlignment="1" applyProtection="1">
      <alignment horizontal="center" vertical="center" wrapText="1"/>
      <protection/>
    </xf>
    <xf numFmtId="178" fontId="7" fillId="33" borderId="14" xfId="0" applyFont="1" applyFill="1" applyBorder="1" applyAlignment="1" applyProtection="1">
      <alignment horizontal="center" vertical="center" wrapText="1"/>
      <protection/>
    </xf>
    <xf numFmtId="178" fontId="7" fillId="33" borderId="46" xfId="0" applyFont="1" applyFill="1" applyBorder="1" applyAlignment="1" applyProtection="1">
      <alignment horizontal="center" vertical="center" wrapText="1"/>
      <protection/>
    </xf>
    <xf numFmtId="178" fontId="7" fillId="33" borderId="28" xfId="0" applyFont="1" applyFill="1" applyBorder="1" applyAlignment="1" applyProtection="1">
      <alignment horizontal="center" vertical="center" wrapText="1"/>
      <protection/>
    </xf>
    <xf numFmtId="178" fontId="7" fillId="33" borderId="43" xfId="0" applyFont="1" applyFill="1" applyBorder="1" applyAlignment="1" applyProtection="1">
      <alignment horizontal="center" wrapText="1"/>
      <protection/>
    </xf>
    <xf numFmtId="178" fontId="7" fillId="33" borderId="22" xfId="0" applyFont="1" applyFill="1" applyBorder="1" applyAlignment="1" applyProtection="1">
      <alignment horizontal="center" wrapText="1"/>
      <protection/>
    </xf>
    <xf numFmtId="178" fontId="7" fillId="33" borderId="46" xfId="0" applyFont="1" applyFill="1" applyBorder="1" applyAlignment="1" applyProtection="1">
      <alignment horizontal="center" wrapText="1"/>
      <protection/>
    </xf>
    <xf numFmtId="178" fontId="7" fillId="33" borderId="23" xfId="0" applyFont="1" applyFill="1" applyBorder="1" applyAlignment="1" applyProtection="1">
      <alignment horizontal="center" wrapText="1"/>
      <protection/>
    </xf>
    <xf numFmtId="178" fontId="7" fillId="33" borderId="43" xfId="0" applyFont="1" applyFill="1" applyBorder="1" applyAlignment="1" applyProtection="1">
      <alignment horizontal="center" vertical="center"/>
      <protection/>
    </xf>
    <xf numFmtId="178" fontId="7" fillId="33" borderId="22" xfId="0" applyFont="1" applyFill="1" applyBorder="1" applyAlignment="1" applyProtection="1">
      <alignment horizontal="center" vertical="center"/>
      <protection/>
    </xf>
    <xf numFmtId="178" fontId="7" fillId="33" borderId="46" xfId="0" applyFont="1" applyFill="1" applyBorder="1" applyAlignment="1" applyProtection="1">
      <alignment horizontal="center" vertical="center"/>
      <protection/>
    </xf>
    <xf numFmtId="178" fontId="7" fillId="33" borderId="23" xfId="0" applyFont="1" applyFill="1" applyBorder="1" applyAlignment="1" applyProtection="1">
      <alignment horizontal="center" vertical="center"/>
      <protection/>
    </xf>
    <xf numFmtId="178" fontId="7" fillId="33" borderId="43" xfId="0" applyFont="1" applyFill="1" applyBorder="1" applyAlignment="1">
      <alignment horizontal="center" vertical="center"/>
    </xf>
    <xf numFmtId="178" fontId="7" fillId="33" borderId="22" xfId="0" applyFont="1" applyFill="1" applyBorder="1" applyAlignment="1">
      <alignment horizontal="center" vertical="center"/>
    </xf>
    <xf numFmtId="178" fontId="7" fillId="33" borderId="46" xfId="0" applyFont="1" applyFill="1" applyBorder="1" applyAlignment="1">
      <alignment horizontal="center" vertical="center"/>
    </xf>
    <xf numFmtId="178" fontId="7" fillId="33" borderId="23" xfId="0" applyFont="1" applyFill="1" applyBorder="1" applyAlignment="1">
      <alignment horizontal="center" vertical="center"/>
    </xf>
    <xf numFmtId="178" fontId="7" fillId="33" borderId="13" xfId="0" applyFont="1" applyFill="1" applyBorder="1" applyAlignment="1" applyProtection="1">
      <alignment horizontal="center" vertical="center"/>
      <protection/>
    </xf>
    <xf numFmtId="178" fontId="7" fillId="33" borderId="45" xfId="0" applyFont="1" applyFill="1" applyBorder="1" applyAlignment="1" applyProtection="1">
      <alignment horizontal="center" vertical="center"/>
      <protection/>
    </xf>
    <xf numFmtId="178" fontId="7" fillId="33" borderId="11" xfId="0" applyFont="1" applyFill="1" applyBorder="1" applyAlignment="1" applyProtection="1">
      <alignment horizontal="center" vertical="center"/>
      <protection/>
    </xf>
    <xf numFmtId="178" fontId="7" fillId="33" borderId="45" xfId="0" applyFont="1" applyFill="1" applyBorder="1" applyAlignment="1">
      <alignment horizontal="center" vertical="center"/>
    </xf>
    <xf numFmtId="178" fontId="7" fillId="33" borderId="11" xfId="0" applyFont="1" applyFill="1" applyBorder="1" applyAlignment="1">
      <alignment horizontal="center" vertical="center"/>
    </xf>
    <xf numFmtId="178" fontId="7" fillId="33" borderId="43" xfId="0" applyFont="1" applyFill="1" applyBorder="1" applyAlignment="1">
      <alignment horizontal="center" wrapText="1"/>
    </xf>
    <xf numFmtId="178" fontId="7" fillId="33" borderId="22" xfId="0" applyFont="1" applyFill="1" applyBorder="1" applyAlignment="1">
      <alignment horizontal="center" wrapText="1"/>
    </xf>
    <xf numFmtId="178" fontId="7" fillId="33" borderId="45" xfId="0" applyFont="1" applyFill="1" applyBorder="1" applyAlignment="1">
      <alignment horizontal="center" wrapText="1"/>
    </xf>
    <xf numFmtId="178" fontId="7" fillId="33" borderId="11" xfId="0" applyFont="1" applyFill="1" applyBorder="1" applyAlignment="1">
      <alignment horizontal="center" wrapText="1"/>
    </xf>
    <xf numFmtId="178" fontId="7" fillId="33" borderId="46" xfId="0" applyFont="1" applyFill="1" applyBorder="1" applyAlignment="1">
      <alignment horizontal="center" wrapText="1"/>
    </xf>
    <xf numFmtId="178" fontId="7" fillId="33" borderId="23" xfId="0" applyFont="1" applyFill="1" applyBorder="1" applyAlignment="1">
      <alignment horizontal="center" wrapText="1"/>
    </xf>
    <xf numFmtId="178" fontId="5" fillId="34" borderId="13" xfId="0" applyFont="1" applyFill="1" applyBorder="1" applyAlignment="1" applyProtection="1">
      <alignment horizontal="left" vertical="center" wrapText="1"/>
      <protection/>
    </xf>
    <xf numFmtId="178" fontId="5" fillId="34" borderId="0" xfId="0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view="pageBreakPreview" zoomScaleSheetLayoutView="100" zoomScalePageLayoutView="0" workbookViewId="0" topLeftCell="A10">
      <selection activeCell="A30" sqref="A30:IV30"/>
    </sheetView>
  </sheetViews>
  <sheetFormatPr defaultColWidth="9.00390625" defaultRowHeight="12.75"/>
  <cols>
    <col min="1" max="1" width="15.00390625" style="3" customWidth="1"/>
    <col min="2" max="2" width="7.625" style="3" customWidth="1"/>
    <col min="3" max="3" width="7.125" style="0" customWidth="1"/>
    <col min="4" max="4" width="10.125" style="0" customWidth="1"/>
    <col min="5" max="5" width="7.875" style="0" customWidth="1"/>
    <col min="7" max="7" width="8.875" style="0" customWidth="1"/>
    <col min="8" max="9" width="8.125" style="0" customWidth="1"/>
    <col min="10" max="10" width="7.25390625" style="0" customWidth="1"/>
    <col min="11" max="11" width="8.75390625" style="0" customWidth="1"/>
    <col min="12" max="12" width="10.00390625" style="0" customWidth="1"/>
    <col min="13" max="13" width="7.375" style="0" customWidth="1"/>
    <col min="14" max="14" width="8.625" style="0" customWidth="1"/>
  </cols>
  <sheetData>
    <row r="1" spans="1:14" ht="15.75">
      <c r="A1" s="23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45"/>
    </row>
    <row r="2" spans="1:14" ht="15.75">
      <c r="A2" s="120" t="s">
        <v>63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2"/>
    </row>
    <row r="3" spans="1:14" ht="15.75">
      <c r="A3" s="2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47"/>
    </row>
    <row r="4" spans="1:14" ht="15.75">
      <c r="A4" s="123" t="s">
        <v>0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5"/>
    </row>
    <row r="5" spans="1:14" ht="15.75">
      <c r="A5" s="25"/>
      <c r="B5" s="13"/>
      <c r="C5" s="5"/>
      <c r="D5" s="5"/>
      <c r="E5" s="5"/>
      <c r="F5" s="5"/>
      <c r="G5" s="5"/>
      <c r="H5" s="5"/>
      <c r="I5" s="5"/>
      <c r="J5" s="5"/>
      <c r="K5" s="1"/>
      <c r="L5" s="1"/>
      <c r="M5" s="1"/>
      <c r="N5" s="47"/>
    </row>
    <row r="6" spans="1:14" ht="12.75">
      <c r="A6" s="26"/>
      <c r="B6" s="96"/>
      <c r="C6" s="132" t="s">
        <v>95</v>
      </c>
      <c r="D6" s="126" t="s">
        <v>86</v>
      </c>
      <c r="E6" s="127"/>
      <c r="F6" s="127"/>
      <c r="G6" s="127"/>
      <c r="H6" s="127"/>
      <c r="I6" s="128"/>
      <c r="J6" s="129" t="s">
        <v>87</v>
      </c>
      <c r="K6" s="132" t="s">
        <v>88</v>
      </c>
      <c r="L6" s="73" t="s">
        <v>66</v>
      </c>
      <c r="M6" s="74" t="s">
        <v>64</v>
      </c>
      <c r="N6" s="135" t="s">
        <v>89</v>
      </c>
    </row>
    <row r="7" spans="1:14" ht="12.75">
      <c r="A7" s="27"/>
      <c r="B7" s="19"/>
      <c r="C7" s="133"/>
      <c r="D7" s="70" t="s">
        <v>5</v>
      </c>
      <c r="E7" s="73" t="s">
        <v>3</v>
      </c>
      <c r="F7" s="70" t="s">
        <v>4</v>
      </c>
      <c r="G7" s="70" t="s">
        <v>4</v>
      </c>
      <c r="H7" s="70" t="s">
        <v>2</v>
      </c>
      <c r="I7" s="70" t="s">
        <v>61</v>
      </c>
      <c r="J7" s="130"/>
      <c r="K7" s="133"/>
      <c r="L7" s="71" t="s">
        <v>78</v>
      </c>
      <c r="M7" s="75" t="s">
        <v>7</v>
      </c>
      <c r="N7" s="136"/>
    </row>
    <row r="8" spans="1:14" ht="12.75">
      <c r="A8" s="28" t="s">
        <v>96</v>
      </c>
      <c r="B8" s="28" t="s">
        <v>8</v>
      </c>
      <c r="C8" s="133"/>
      <c r="D8" s="71" t="s">
        <v>12</v>
      </c>
      <c r="E8" s="72" t="s">
        <v>10</v>
      </c>
      <c r="F8" s="71" t="s">
        <v>11</v>
      </c>
      <c r="G8" s="71" t="s">
        <v>11</v>
      </c>
      <c r="H8" s="71" t="s">
        <v>9</v>
      </c>
      <c r="I8" s="71" t="s">
        <v>13</v>
      </c>
      <c r="J8" s="130"/>
      <c r="K8" s="133"/>
      <c r="L8" s="71" t="s">
        <v>6</v>
      </c>
      <c r="M8" s="6"/>
      <c r="N8" s="136"/>
    </row>
    <row r="9" spans="1:14" ht="12.75">
      <c r="A9" s="28"/>
      <c r="B9" s="28"/>
      <c r="C9" s="133"/>
      <c r="D9" s="71" t="s">
        <v>14</v>
      </c>
      <c r="E9" s="72" t="s">
        <v>14</v>
      </c>
      <c r="F9" s="72" t="s">
        <v>15</v>
      </c>
      <c r="G9" s="72" t="s">
        <v>15</v>
      </c>
      <c r="H9" s="72" t="s">
        <v>13</v>
      </c>
      <c r="I9" s="72" t="s">
        <v>14</v>
      </c>
      <c r="J9" s="130"/>
      <c r="K9" s="133"/>
      <c r="L9" s="17"/>
      <c r="M9" s="18"/>
      <c r="N9" s="136"/>
    </row>
    <row r="10" spans="1:14" ht="12.75">
      <c r="A10" s="29"/>
      <c r="B10" s="29"/>
      <c r="C10" s="133"/>
      <c r="D10" s="72" t="s">
        <v>19</v>
      </c>
      <c r="E10" s="72" t="s">
        <v>60</v>
      </c>
      <c r="F10" s="72" t="s">
        <v>16</v>
      </c>
      <c r="G10" s="72" t="s">
        <v>17</v>
      </c>
      <c r="H10" s="72" t="s">
        <v>59</v>
      </c>
      <c r="I10" s="72" t="s">
        <v>18</v>
      </c>
      <c r="J10" s="130"/>
      <c r="K10" s="133"/>
      <c r="L10" s="16"/>
      <c r="M10" s="6"/>
      <c r="N10" s="136"/>
    </row>
    <row r="11" spans="1:14" ht="30.75" customHeight="1">
      <c r="A11" s="30"/>
      <c r="B11" s="30"/>
      <c r="C11" s="134"/>
      <c r="D11" s="35"/>
      <c r="E11" s="35"/>
      <c r="F11" s="35"/>
      <c r="G11" s="35"/>
      <c r="H11" s="35"/>
      <c r="I11" s="35"/>
      <c r="J11" s="131"/>
      <c r="K11" s="134"/>
      <c r="L11" s="35"/>
      <c r="M11" s="19"/>
      <c r="N11" s="137"/>
    </row>
    <row r="12" spans="1:14" ht="12.75">
      <c r="A12" s="99">
        <v>1</v>
      </c>
      <c r="B12" s="99">
        <v>2</v>
      </c>
      <c r="C12" s="100">
        <v>3</v>
      </c>
      <c r="D12" s="100">
        <v>4</v>
      </c>
      <c r="E12" s="101">
        <v>5</v>
      </c>
      <c r="F12" s="100">
        <v>6</v>
      </c>
      <c r="G12" s="100">
        <v>7</v>
      </c>
      <c r="H12" s="100">
        <v>8</v>
      </c>
      <c r="I12" s="100">
        <v>9</v>
      </c>
      <c r="J12" s="100">
        <v>10</v>
      </c>
      <c r="K12" s="100">
        <v>11</v>
      </c>
      <c r="L12" s="100">
        <v>12</v>
      </c>
      <c r="M12" s="100">
        <v>13</v>
      </c>
      <c r="N12" s="102">
        <v>14</v>
      </c>
    </row>
    <row r="13" spans="1:14" ht="12.75">
      <c r="A13" s="103" t="s">
        <v>97</v>
      </c>
      <c r="B13" s="103">
        <v>1951</v>
      </c>
      <c r="C13" s="104" t="s">
        <v>79</v>
      </c>
      <c r="D13" s="105" t="s">
        <v>21</v>
      </c>
      <c r="E13" s="105" t="s">
        <v>21</v>
      </c>
      <c r="F13" s="105">
        <v>16</v>
      </c>
      <c r="G13" s="105" t="s">
        <v>21</v>
      </c>
      <c r="H13" s="105">
        <v>364</v>
      </c>
      <c r="I13" s="105" t="s">
        <v>21</v>
      </c>
      <c r="J13" s="105">
        <v>418</v>
      </c>
      <c r="K13" s="105">
        <v>34</v>
      </c>
      <c r="L13" s="105"/>
      <c r="M13" s="104">
        <v>37</v>
      </c>
      <c r="N13" s="106">
        <f>K13+L13+M13</f>
        <v>71</v>
      </c>
    </row>
    <row r="14" spans="1:14" ht="12.75">
      <c r="A14" s="107" t="s">
        <v>98</v>
      </c>
      <c r="B14" s="107">
        <v>1957</v>
      </c>
      <c r="C14" s="108" t="s">
        <v>80</v>
      </c>
      <c r="D14" s="109" t="s">
        <v>21</v>
      </c>
      <c r="E14" s="109" t="s">
        <v>21</v>
      </c>
      <c r="F14" s="109">
        <v>27</v>
      </c>
      <c r="G14" s="109" t="s">
        <v>21</v>
      </c>
      <c r="H14" s="109">
        <v>371</v>
      </c>
      <c r="I14" s="109" t="s">
        <v>21</v>
      </c>
      <c r="J14" s="108">
        <v>421</v>
      </c>
      <c r="K14" s="108">
        <v>31</v>
      </c>
      <c r="L14" s="109"/>
      <c r="M14" s="108">
        <v>42</v>
      </c>
      <c r="N14" s="110">
        <f aca="true" t="shared" si="0" ref="N14:N28">K14+L14+M14</f>
        <v>73</v>
      </c>
    </row>
    <row r="15" spans="1:14" ht="12.75">
      <c r="A15" s="103" t="s">
        <v>99</v>
      </c>
      <c r="B15" s="103">
        <v>1962</v>
      </c>
      <c r="C15" s="104">
        <v>494</v>
      </c>
      <c r="D15" s="105" t="s">
        <v>21</v>
      </c>
      <c r="E15" s="105" t="s">
        <v>21</v>
      </c>
      <c r="F15" s="105">
        <v>29</v>
      </c>
      <c r="G15" s="105" t="s">
        <v>21</v>
      </c>
      <c r="H15" s="105">
        <v>361</v>
      </c>
      <c r="I15" s="105" t="s">
        <v>21</v>
      </c>
      <c r="J15" s="104">
        <v>440</v>
      </c>
      <c r="K15" s="104">
        <v>28</v>
      </c>
      <c r="L15" s="105">
        <v>6</v>
      </c>
      <c r="M15" s="104">
        <v>20</v>
      </c>
      <c r="N15" s="106">
        <f t="shared" si="0"/>
        <v>54</v>
      </c>
    </row>
    <row r="16" spans="1:14" ht="12.75">
      <c r="A16" s="107" t="s">
        <v>100</v>
      </c>
      <c r="B16" s="107">
        <v>1967</v>
      </c>
      <c r="C16" s="108">
        <v>520</v>
      </c>
      <c r="D16" s="109" t="s">
        <v>21</v>
      </c>
      <c r="E16" s="109" t="s">
        <v>21</v>
      </c>
      <c r="F16" s="109">
        <v>23</v>
      </c>
      <c r="G16" s="109">
        <v>19</v>
      </c>
      <c r="H16" s="109">
        <v>283</v>
      </c>
      <c r="I16" s="109" t="s">
        <v>21</v>
      </c>
      <c r="J16" s="108">
        <v>440</v>
      </c>
      <c r="K16" s="108">
        <v>43</v>
      </c>
      <c r="L16" s="109">
        <v>2</v>
      </c>
      <c r="M16" s="108">
        <v>35</v>
      </c>
      <c r="N16" s="110">
        <f t="shared" si="0"/>
        <v>80</v>
      </c>
    </row>
    <row r="17" spans="1:14" ht="12.75">
      <c r="A17" s="103" t="s">
        <v>101</v>
      </c>
      <c r="B17" s="103">
        <v>1971</v>
      </c>
      <c r="C17" s="104">
        <v>518</v>
      </c>
      <c r="D17" s="105" t="s">
        <v>21</v>
      </c>
      <c r="E17" s="105" t="s">
        <v>21</v>
      </c>
      <c r="F17" s="105">
        <v>23</v>
      </c>
      <c r="G17" s="105">
        <v>25</v>
      </c>
      <c r="H17" s="105">
        <v>352</v>
      </c>
      <c r="I17" s="105" t="s">
        <v>21</v>
      </c>
      <c r="J17" s="104">
        <v>451</v>
      </c>
      <c r="K17" s="104">
        <v>40</v>
      </c>
      <c r="L17" s="105">
        <v>13</v>
      </c>
      <c r="M17" s="104">
        <v>14</v>
      </c>
      <c r="N17" s="106">
        <f t="shared" si="0"/>
        <v>67</v>
      </c>
    </row>
    <row r="18" spans="1:14" ht="12.75">
      <c r="A18" s="107" t="s">
        <v>102</v>
      </c>
      <c r="B18" s="107">
        <v>1977</v>
      </c>
      <c r="C18" s="108">
        <v>542</v>
      </c>
      <c r="D18" s="109" t="s">
        <v>21</v>
      </c>
      <c r="E18" s="109" t="s">
        <v>21</v>
      </c>
      <c r="F18" s="109">
        <v>7</v>
      </c>
      <c r="G18" s="109">
        <v>22</v>
      </c>
      <c r="H18" s="109">
        <v>154</v>
      </c>
      <c r="I18" s="109" t="s">
        <v>21</v>
      </c>
      <c r="J18" s="108">
        <v>481</v>
      </c>
      <c r="K18" s="108">
        <v>49</v>
      </c>
      <c r="L18" s="109">
        <v>3</v>
      </c>
      <c r="M18" s="108">
        <v>9</v>
      </c>
      <c r="N18" s="110">
        <f t="shared" si="0"/>
        <v>61</v>
      </c>
    </row>
    <row r="19" spans="1:14" ht="12.75">
      <c r="A19" s="103" t="s">
        <v>103</v>
      </c>
      <c r="B19" s="103">
        <v>1980</v>
      </c>
      <c r="C19" s="111" t="s">
        <v>81</v>
      </c>
      <c r="D19" s="105" t="s">
        <v>21</v>
      </c>
      <c r="E19" s="105" t="s">
        <v>21</v>
      </c>
      <c r="F19" s="105">
        <v>10</v>
      </c>
      <c r="G19" s="105">
        <v>37</v>
      </c>
      <c r="H19" s="105">
        <v>353</v>
      </c>
      <c r="I19" s="105" t="s">
        <v>21</v>
      </c>
      <c r="J19" s="104">
        <v>485</v>
      </c>
      <c r="K19" s="104">
        <v>34</v>
      </c>
      <c r="L19" s="105">
        <v>1</v>
      </c>
      <c r="M19" s="104">
        <v>9</v>
      </c>
      <c r="N19" s="106">
        <f t="shared" si="0"/>
        <v>44</v>
      </c>
    </row>
    <row r="20" spans="1:14" ht="12.75">
      <c r="A20" s="107" t="s">
        <v>104</v>
      </c>
      <c r="B20" s="112" t="s">
        <v>114</v>
      </c>
      <c r="C20" s="108">
        <f>514+27</f>
        <v>541</v>
      </c>
      <c r="D20" s="109">
        <f>2+0</f>
        <v>2</v>
      </c>
      <c r="E20" s="109" t="s">
        <v>21</v>
      </c>
      <c r="F20" s="109">
        <f>6+0</f>
        <v>6</v>
      </c>
      <c r="G20" s="109">
        <f>22+0</f>
        <v>22</v>
      </c>
      <c r="H20" s="109">
        <f>404+10</f>
        <v>414</v>
      </c>
      <c r="I20" s="109" t="s">
        <v>21</v>
      </c>
      <c r="J20" s="108">
        <f>451+11</f>
        <v>462</v>
      </c>
      <c r="K20" s="108">
        <f>58+8</f>
        <v>66</v>
      </c>
      <c r="L20" s="109">
        <f>0+0</f>
        <v>0</v>
      </c>
      <c r="M20" s="108">
        <f>5+8</f>
        <v>13</v>
      </c>
      <c r="N20" s="110">
        <f>K20+L20+M20</f>
        <v>79</v>
      </c>
    </row>
    <row r="21" spans="1:14" ht="13.5" customHeight="1">
      <c r="A21" s="107" t="s">
        <v>105</v>
      </c>
      <c r="B21" s="107">
        <v>1989</v>
      </c>
      <c r="C21" s="108">
        <v>529</v>
      </c>
      <c r="D21" s="109">
        <v>85</v>
      </c>
      <c r="E21" s="109" t="s">
        <v>21</v>
      </c>
      <c r="F21" s="109">
        <v>12</v>
      </c>
      <c r="G21" s="109">
        <v>33</v>
      </c>
      <c r="H21" s="109">
        <v>197</v>
      </c>
      <c r="I21" s="109" t="s">
        <v>21</v>
      </c>
      <c r="J21" s="108">
        <v>471</v>
      </c>
      <c r="K21" s="108">
        <v>27</v>
      </c>
      <c r="L21" s="109">
        <v>19</v>
      </c>
      <c r="M21" s="108">
        <v>12</v>
      </c>
      <c r="N21" s="110">
        <f t="shared" si="0"/>
        <v>58</v>
      </c>
    </row>
    <row r="22" spans="1:14" ht="10.5" customHeight="1">
      <c r="A22" s="103" t="s">
        <v>106</v>
      </c>
      <c r="B22" s="113" t="s">
        <v>116</v>
      </c>
      <c r="C22" s="104" t="s">
        <v>113</v>
      </c>
      <c r="D22" s="105">
        <f>120+0</f>
        <v>120</v>
      </c>
      <c r="E22" s="105" t="s">
        <v>21</v>
      </c>
      <c r="F22" s="105">
        <f>14+0</f>
        <v>14</v>
      </c>
      <c r="G22" s="105">
        <f>35+0</f>
        <v>35</v>
      </c>
      <c r="H22" s="105">
        <f>232+12</f>
        <v>244</v>
      </c>
      <c r="I22" s="105" t="s">
        <v>21</v>
      </c>
      <c r="J22" s="104">
        <f>466+12</f>
        <v>478</v>
      </c>
      <c r="K22" s="104">
        <f>50+1</f>
        <v>51</v>
      </c>
      <c r="L22" s="105">
        <f>4+0</f>
        <v>4</v>
      </c>
      <c r="M22" s="104">
        <f>1+0</f>
        <v>1</v>
      </c>
      <c r="N22" s="106">
        <f>K22+L22+M22</f>
        <v>56</v>
      </c>
    </row>
    <row r="23" spans="1:14" ht="10.5" customHeight="1">
      <c r="A23" s="103" t="s">
        <v>107</v>
      </c>
      <c r="B23" s="103">
        <v>1996</v>
      </c>
      <c r="C23" s="104">
        <v>543</v>
      </c>
      <c r="D23" s="105">
        <v>161</v>
      </c>
      <c r="E23" s="105" t="s">
        <v>21</v>
      </c>
      <c r="F23" s="105">
        <v>12</v>
      </c>
      <c r="G23" s="105">
        <v>32</v>
      </c>
      <c r="H23" s="105">
        <v>140</v>
      </c>
      <c r="I23" s="105" t="s">
        <v>21</v>
      </c>
      <c r="J23" s="104">
        <v>403</v>
      </c>
      <c r="K23" s="104">
        <v>129</v>
      </c>
      <c r="L23" s="105">
        <v>2</v>
      </c>
      <c r="M23" s="104">
        <v>9</v>
      </c>
      <c r="N23" s="106">
        <f t="shared" si="0"/>
        <v>140</v>
      </c>
    </row>
    <row r="24" spans="1:14" ht="10.5" customHeight="1">
      <c r="A24" s="107" t="s">
        <v>108</v>
      </c>
      <c r="B24" s="107">
        <v>1998</v>
      </c>
      <c r="C24" s="108">
        <v>543</v>
      </c>
      <c r="D24" s="109">
        <v>182</v>
      </c>
      <c r="E24" s="109">
        <v>5</v>
      </c>
      <c r="F24" s="109">
        <v>9</v>
      </c>
      <c r="G24" s="109">
        <v>32</v>
      </c>
      <c r="H24" s="109">
        <v>141</v>
      </c>
      <c r="I24" s="109" t="s">
        <v>21</v>
      </c>
      <c r="J24" s="108">
        <v>387</v>
      </c>
      <c r="K24" s="108">
        <v>101</v>
      </c>
      <c r="L24" s="109">
        <v>49</v>
      </c>
      <c r="M24" s="108">
        <v>6</v>
      </c>
      <c r="N24" s="110">
        <f t="shared" si="0"/>
        <v>156</v>
      </c>
    </row>
    <row r="25" spans="1:14" ht="12.75">
      <c r="A25" s="103" t="s">
        <v>109</v>
      </c>
      <c r="B25" s="103">
        <v>1999</v>
      </c>
      <c r="C25" s="114">
        <v>543</v>
      </c>
      <c r="D25" s="114">
        <v>182</v>
      </c>
      <c r="E25" s="115">
        <v>14</v>
      </c>
      <c r="F25" s="114">
        <v>4</v>
      </c>
      <c r="G25" s="114">
        <v>33</v>
      </c>
      <c r="H25" s="114">
        <v>114</v>
      </c>
      <c r="I25" s="114" t="s">
        <v>21</v>
      </c>
      <c r="J25" s="114">
        <v>369</v>
      </c>
      <c r="K25" s="115">
        <v>158</v>
      </c>
      <c r="L25" s="115">
        <v>10</v>
      </c>
      <c r="M25" s="115">
        <v>6</v>
      </c>
      <c r="N25" s="116">
        <f t="shared" si="0"/>
        <v>174</v>
      </c>
    </row>
    <row r="26" spans="1:14" s="3" customFormat="1" ht="12.75">
      <c r="A26" s="107" t="s">
        <v>110</v>
      </c>
      <c r="B26" s="107">
        <v>2004</v>
      </c>
      <c r="C26" s="117">
        <v>543</v>
      </c>
      <c r="D26" s="117">
        <v>138</v>
      </c>
      <c r="E26" s="118">
        <v>19</v>
      </c>
      <c r="F26" s="117">
        <v>10</v>
      </c>
      <c r="G26" s="117">
        <v>43</v>
      </c>
      <c r="H26" s="117">
        <v>145</v>
      </c>
      <c r="I26" s="117">
        <v>9</v>
      </c>
      <c r="J26" s="117">
        <v>364</v>
      </c>
      <c r="K26" s="118">
        <v>159</v>
      </c>
      <c r="L26" s="118">
        <v>15</v>
      </c>
      <c r="M26" s="118">
        <v>5</v>
      </c>
      <c r="N26" s="119">
        <f t="shared" si="0"/>
        <v>179</v>
      </c>
    </row>
    <row r="27" spans="1:14" ht="12.75">
      <c r="A27" s="103" t="s">
        <v>111</v>
      </c>
      <c r="B27" s="103">
        <v>2009</v>
      </c>
      <c r="C27" s="115">
        <f>SUM(J27:M27)</f>
        <v>543</v>
      </c>
      <c r="D27" s="114">
        <v>116</v>
      </c>
      <c r="E27" s="114">
        <v>21</v>
      </c>
      <c r="F27" s="114">
        <v>4</v>
      </c>
      <c r="G27" s="114">
        <v>16</v>
      </c>
      <c r="H27" s="114">
        <v>206</v>
      </c>
      <c r="I27" s="114">
        <v>9</v>
      </c>
      <c r="J27" s="114">
        <v>376</v>
      </c>
      <c r="K27" s="115">
        <v>146</v>
      </c>
      <c r="L27" s="115">
        <v>12</v>
      </c>
      <c r="M27" s="115">
        <v>9</v>
      </c>
      <c r="N27" s="116">
        <f t="shared" si="0"/>
        <v>167</v>
      </c>
    </row>
    <row r="28" spans="1:14" ht="12.75">
      <c r="A28" s="107" t="s">
        <v>112</v>
      </c>
      <c r="B28" s="107">
        <v>2014</v>
      </c>
      <c r="C28" s="118">
        <f>SUM(J28:M28)</f>
        <v>543</v>
      </c>
      <c r="D28" s="117">
        <v>282</v>
      </c>
      <c r="E28" s="117">
        <v>0</v>
      </c>
      <c r="F28" s="117">
        <v>1</v>
      </c>
      <c r="G28" s="117">
        <v>9</v>
      </c>
      <c r="H28" s="117">
        <v>44</v>
      </c>
      <c r="I28" s="117">
        <v>6</v>
      </c>
      <c r="J28" s="117">
        <v>342</v>
      </c>
      <c r="K28" s="118">
        <v>176</v>
      </c>
      <c r="L28" s="118">
        <v>22</v>
      </c>
      <c r="M28" s="118">
        <v>3</v>
      </c>
      <c r="N28" s="110">
        <f t="shared" si="0"/>
        <v>201</v>
      </c>
    </row>
    <row r="29" spans="1:14" ht="16.5" customHeight="1">
      <c r="A29" s="14" t="s">
        <v>56</v>
      </c>
      <c r="B29" s="97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15"/>
    </row>
    <row r="30" spans="1:14" s="169" customFormat="1" ht="20.25" customHeight="1">
      <c r="A30" s="169" t="s">
        <v>82</v>
      </c>
      <c r="B30" s="170"/>
      <c r="C30" s="170"/>
      <c r="D30" s="170"/>
      <c r="E30" s="170"/>
      <c r="F30" s="170"/>
      <c r="G30" s="170"/>
      <c r="H30" s="170"/>
      <c r="I30" s="170"/>
      <c r="J30" s="170"/>
      <c r="K30" s="170"/>
      <c r="L30" s="170"/>
      <c r="M30" s="170"/>
      <c r="N30" s="170"/>
    </row>
    <row r="31" spans="1:14" ht="12.75">
      <c r="A31" s="76" t="s">
        <v>83</v>
      </c>
      <c r="B31" s="98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9"/>
    </row>
    <row r="32" spans="1:14" ht="12.75">
      <c r="A32" s="76" t="s">
        <v>84</v>
      </c>
      <c r="B32" s="98"/>
      <c r="C32" s="12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2"/>
    </row>
    <row r="33" spans="1:14" ht="12.75">
      <c r="A33" s="76" t="s">
        <v>115</v>
      </c>
      <c r="B33" s="98"/>
      <c r="C33" s="12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2"/>
    </row>
    <row r="34" spans="1:14" ht="12.75">
      <c r="A34" s="76" t="s">
        <v>117</v>
      </c>
      <c r="B34" s="98"/>
      <c r="C34" s="12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2"/>
    </row>
    <row r="35" spans="1:14" ht="12.75">
      <c r="A35" s="76" t="s">
        <v>85</v>
      </c>
      <c r="B35" s="98"/>
      <c r="C35" s="12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2"/>
    </row>
    <row r="36" spans="1:14" ht="12.75">
      <c r="A36" s="76" t="s">
        <v>90</v>
      </c>
      <c r="B36" s="98"/>
      <c r="C36" s="12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2"/>
    </row>
    <row r="37" spans="1:14" ht="12.75">
      <c r="A37" s="8" t="s">
        <v>91</v>
      </c>
      <c r="B37" s="4"/>
      <c r="C37" s="9"/>
      <c r="D37" s="4"/>
      <c r="E37" s="4"/>
      <c r="F37" s="4"/>
      <c r="G37" s="4"/>
      <c r="H37" s="4"/>
      <c r="I37" s="4"/>
      <c r="J37" s="4"/>
      <c r="K37" s="4"/>
      <c r="L37" s="4"/>
      <c r="M37" s="4"/>
      <c r="N37" s="9"/>
    </row>
    <row r="38" spans="1:14" ht="12.75">
      <c r="A38" s="10" t="s">
        <v>92</v>
      </c>
      <c r="B38" s="11"/>
      <c r="C38" s="9"/>
      <c r="D38" s="4"/>
      <c r="E38" s="4"/>
      <c r="F38" s="4"/>
      <c r="G38" s="4"/>
      <c r="H38" s="4"/>
      <c r="I38" s="4"/>
      <c r="J38" s="4"/>
      <c r="K38" s="4"/>
      <c r="L38" s="4"/>
      <c r="M38" s="4"/>
      <c r="N38" s="9"/>
    </row>
    <row r="39" spans="1:14" ht="12.75">
      <c r="A39" s="8" t="s">
        <v>93</v>
      </c>
      <c r="B39" s="4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81"/>
    </row>
    <row r="40" spans="1:14" ht="13.5" thickBot="1">
      <c r="A40" s="78" t="s">
        <v>94</v>
      </c>
      <c r="B40" s="78"/>
      <c r="C40" s="78"/>
      <c r="D40" s="78"/>
      <c r="E40" s="78"/>
      <c r="F40" s="78"/>
      <c r="G40" s="78"/>
      <c r="H40" s="79"/>
      <c r="I40" s="79"/>
      <c r="J40" s="79"/>
      <c r="K40" s="79"/>
      <c r="L40" s="79"/>
      <c r="M40" s="79"/>
      <c r="N40" s="82"/>
    </row>
    <row r="41" spans="1:2" ht="12">
      <c r="A41" s="77"/>
      <c r="B41" s="77"/>
    </row>
  </sheetData>
  <sheetProtection/>
  <mergeCells count="8">
    <mergeCell ref="A2:N2"/>
    <mergeCell ref="A4:N4"/>
    <mergeCell ref="D6:I6"/>
    <mergeCell ref="J6:J11"/>
    <mergeCell ref="K6:K11"/>
    <mergeCell ref="N6:N11"/>
    <mergeCell ref="C6:C11"/>
    <mergeCell ref="A30:IV30"/>
  </mergeCells>
  <printOptions horizontalCentered="1" verticalCentered="1"/>
  <pageMargins left="0.7480314960629921" right="0.63" top="0.85" bottom="0.9" header="0.5118110236220472" footer="0.5118110236220472"/>
  <pageSetup horizontalDpi="600" verticalDpi="600" orientation="landscape" paperSize="9" scale="79" r:id="rId1"/>
  <ignoredErrors>
    <ignoredError sqref="I13:K13 E13:G13 M13" numberStoredAsText="1"/>
    <ignoredError sqref="C27:C2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4"/>
  <sheetViews>
    <sheetView view="pageBreakPreview" zoomScaleNormal="115" zoomScaleSheetLayoutView="100" zoomScalePageLayoutView="0" workbookViewId="0" topLeftCell="A37">
      <selection activeCell="B4" sqref="B4:Q4"/>
    </sheetView>
  </sheetViews>
  <sheetFormatPr defaultColWidth="9.00390625" defaultRowHeight="12.75"/>
  <cols>
    <col min="1" max="1" width="17.75390625" style="3" customWidth="1"/>
    <col min="2" max="2" width="7.125" style="0" customWidth="1"/>
    <col min="4" max="4" width="8.125" style="0" customWidth="1"/>
    <col min="5" max="5" width="9.00390625" style="0" customWidth="1"/>
    <col min="6" max="7" width="7.875" style="0" customWidth="1"/>
    <col min="8" max="9" width="9.00390625" style="0" customWidth="1"/>
    <col min="10" max="11" width="8.875" style="0" customWidth="1"/>
    <col min="12" max="12" width="9.00390625" style="0" customWidth="1"/>
    <col min="13" max="17" width="8.125" style="0" customWidth="1"/>
    <col min="18" max="19" width="7.75390625" style="0" customWidth="1"/>
    <col min="20" max="21" width="10.00390625" style="0" customWidth="1"/>
    <col min="22" max="23" width="7.375" style="0" customWidth="1"/>
    <col min="24" max="25" width="7.25390625" style="0" customWidth="1"/>
  </cols>
  <sheetData>
    <row r="1" spans="1:25" ht="15.75">
      <c r="A1" s="23"/>
      <c r="B1" s="7"/>
      <c r="C1" s="44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45"/>
    </row>
    <row r="2" spans="1:25" ht="15.75">
      <c r="A2" s="34"/>
      <c r="B2" s="121" t="s">
        <v>63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2"/>
    </row>
    <row r="3" spans="1:25" ht="15.75">
      <c r="A3" s="24"/>
      <c r="B3" s="5"/>
      <c r="C3" s="46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47"/>
    </row>
    <row r="4" spans="1:25" ht="38.25" customHeight="1">
      <c r="A4" s="33"/>
      <c r="B4" s="124" t="s">
        <v>0</v>
      </c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38"/>
      <c r="S4" s="138"/>
      <c r="T4" s="138"/>
      <c r="U4" s="138"/>
      <c r="V4" s="138"/>
      <c r="W4" s="138"/>
      <c r="X4" s="138"/>
      <c r="Y4" s="139"/>
    </row>
    <row r="5" spans="1:25" ht="15.75">
      <c r="A5" s="95"/>
      <c r="B5" s="13"/>
      <c r="C5" s="2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3"/>
      <c r="S5" s="1"/>
      <c r="T5" s="1"/>
      <c r="U5" s="1"/>
      <c r="V5" s="1"/>
      <c r="W5" s="1"/>
      <c r="X5" s="1"/>
      <c r="Y5" s="48"/>
    </row>
    <row r="6" spans="1:25" ht="12.75">
      <c r="A6" s="158" t="s">
        <v>77</v>
      </c>
      <c r="B6" s="87"/>
      <c r="C6" s="36"/>
      <c r="D6" s="126" t="s">
        <v>1</v>
      </c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8"/>
      <c r="P6" s="150" t="s">
        <v>73</v>
      </c>
      <c r="Q6" s="151"/>
      <c r="R6" s="154" t="s">
        <v>74</v>
      </c>
      <c r="S6" s="155"/>
      <c r="T6" s="163" t="s">
        <v>75</v>
      </c>
      <c r="U6" s="164"/>
      <c r="V6" s="154" t="s">
        <v>76</v>
      </c>
      <c r="W6" s="155"/>
      <c r="X6" s="140" t="s">
        <v>89</v>
      </c>
      <c r="Y6" s="141"/>
    </row>
    <row r="7" spans="1:25" ht="12.75" customHeight="1">
      <c r="A7" s="158"/>
      <c r="B7" s="51" t="s">
        <v>71</v>
      </c>
      <c r="C7" s="18"/>
      <c r="D7" s="150" t="s">
        <v>69</v>
      </c>
      <c r="E7" s="151"/>
      <c r="F7" s="154" t="s">
        <v>68</v>
      </c>
      <c r="G7" s="155"/>
      <c r="H7" s="150" t="s">
        <v>67</v>
      </c>
      <c r="I7" s="151"/>
      <c r="J7" s="146" t="s">
        <v>70</v>
      </c>
      <c r="K7" s="147"/>
      <c r="L7" s="146" t="s">
        <v>72</v>
      </c>
      <c r="M7" s="147"/>
      <c r="N7" s="146" t="s">
        <v>65</v>
      </c>
      <c r="O7" s="147"/>
      <c r="P7" s="159"/>
      <c r="Q7" s="160"/>
      <c r="R7" s="161"/>
      <c r="S7" s="162"/>
      <c r="T7" s="165"/>
      <c r="U7" s="166"/>
      <c r="V7" s="161"/>
      <c r="W7" s="162"/>
      <c r="X7" s="142"/>
      <c r="Y7" s="143"/>
    </row>
    <row r="8" spans="1:25" ht="12.75">
      <c r="A8" s="158"/>
      <c r="B8" s="88"/>
      <c r="C8" s="37"/>
      <c r="D8" s="152"/>
      <c r="E8" s="153"/>
      <c r="F8" s="156"/>
      <c r="G8" s="157"/>
      <c r="H8" s="152"/>
      <c r="I8" s="153"/>
      <c r="J8" s="148"/>
      <c r="K8" s="149"/>
      <c r="L8" s="148"/>
      <c r="M8" s="149"/>
      <c r="N8" s="148"/>
      <c r="O8" s="149"/>
      <c r="P8" s="152"/>
      <c r="Q8" s="153"/>
      <c r="R8" s="156"/>
      <c r="S8" s="157"/>
      <c r="T8" s="167"/>
      <c r="U8" s="168"/>
      <c r="V8" s="156"/>
      <c r="W8" s="157"/>
      <c r="X8" s="144"/>
      <c r="Y8" s="145"/>
    </row>
    <row r="9" spans="1:25" ht="12.75">
      <c r="A9" s="85"/>
      <c r="B9" s="89">
        <v>2009</v>
      </c>
      <c r="C9" s="39">
        <v>2014</v>
      </c>
      <c r="D9" s="38">
        <v>2009</v>
      </c>
      <c r="E9" s="39">
        <v>2014</v>
      </c>
      <c r="F9" s="38">
        <v>2009</v>
      </c>
      <c r="G9" s="39">
        <v>2014</v>
      </c>
      <c r="H9" s="38">
        <v>2009</v>
      </c>
      <c r="I9" s="39">
        <v>2014</v>
      </c>
      <c r="J9" s="38">
        <v>2009</v>
      </c>
      <c r="K9" s="39">
        <v>2014</v>
      </c>
      <c r="L9" s="38">
        <v>2009</v>
      </c>
      <c r="M9" s="39">
        <v>2014</v>
      </c>
      <c r="N9" s="38">
        <v>2009</v>
      </c>
      <c r="O9" s="39">
        <v>2014</v>
      </c>
      <c r="P9" s="38">
        <v>2009</v>
      </c>
      <c r="Q9" s="39">
        <v>2014</v>
      </c>
      <c r="R9" s="38">
        <v>2009</v>
      </c>
      <c r="S9" s="39">
        <v>2014</v>
      </c>
      <c r="T9" s="38">
        <v>2009</v>
      </c>
      <c r="U9" s="39">
        <v>2014</v>
      </c>
      <c r="V9" s="38">
        <v>2009</v>
      </c>
      <c r="W9" s="39">
        <v>2014</v>
      </c>
      <c r="X9" s="38">
        <v>2009</v>
      </c>
      <c r="Y9" s="49">
        <v>2014</v>
      </c>
    </row>
    <row r="10" spans="1:25" ht="12.75">
      <c r="A10" s="86" t="s">
        <v>20</v>
      </c>
      <c r="B10" s="90">
        <v>2</v>
      </c>
      <c r="C10" s="21">
        <v>3</v>
      </c>
      <c r="D10" s="20">
        <v>4</v>
      </c>
      <c r="E10" s="20">
        <v>5</v>
      </c>
      <c r="F10" s="21">
        <v>6</v>
      </c>
      <c r="G10" s="21">
        <v>7</v>
      </c>
      <c r="H10" s="20">
        <v>8</v>
      </c>
      <c r="I10" s="20">
        <v>9</v>
      </c>
      <c r="J10" s="20">
        <v>10</v>
      </c>
      <c r="K10" s="20">
        <v>11</v>
      </c>
      <c r="L10" s="20">
        <v>12</v>
      </c>
      <c r="M10" s="20">
        <v>13</v>
      </c>
      <c r="N10" s="20">
        <v>14</v>
      </c>
      <c r="O10" s="20">
        <v>15</v>
      </c>
      <c r="P10" s="20">
        <v>16</v>
      </c>
      <c r="Q10" s="20">
        <v>17</v>
      </c>
      <c r="R10" s="20">
        <v>18</v>
      </c>
      <c r="S10" s="20">
        <v>19</v>
      </c>
      <c r="T10" s="20">
        <v>20</v>
      </c>
      <c r="U10" s="20">
        <v>21</v>
      </c>
      <c r="V10" s="20">
        <v>22</v>
      </c>
      <c r="W10" s="20">
        <v>23</v>
      </c>
      <c r="X10" s="20">
        <v>24</v>
      </c>
      <c r="Y10" s="50">
        <v>25</v>
      </c>
    </row>
    <row r="11" spans="1:25" s="3" customFormat="1" ht="12.75">
      <c r="A11" s="51" t="s">
        <v>22</v>
      </c>
      <c r="B11" s="91"/>
      <c r="C11" s="53"/>
      <c r="D11" s="52"/>
      <c r="E11" s="52"/>
      <c r="F11" s="54"/>
      <c r="G11" s="52"/>
      <c r="H11" s="52"/>
      <c r="I11" s="52"/>
      <c r="J11" s="52"/>
      <c r="K11" s="52"/>
      <c r="L11" s="52"/>
      <c r="M11" s="53"/>
      <c r="N11" s="52"/>
      <c r="O11" s="52"/>
      <c r="P11" s="54"/>
      <c r="Q11" s="52"/>
      <c r="R11" s="52"/>
      <c r="S11" s="52"/>
      <c r="T11" s="52"/>
      <c r="U11" s="52"/>
      <c r="V11" s="52"/>
      <c r="W11" s="53"/>
      <c r="X11" s="52"/>
      <c r="Y11" s="55"/>
    </row>
    <row r="12" spans="1:25" s="3" customFormat="1" ht="12.75">
      <c r="A12" s="56" t="s">
        <v>23</v>
      </c>
      <c r="B12" s="92">
        <v>42</v>
      </c>
      <c r="C12" s="57">
        <v>42</v>
      </c>
      <c r="D12" s="57">
        <v>0</v>
      </c>
      <c r="E12" s="57">
        <v>3</v>
      </c>
      <c r="F12" s="58">
        <v>0</v>
      </c>
      <c r="G12" s="57">
        <v>0</v>
      </c>
      <c r="H12" s="57">
        <v>0</v>
      </c>
      <c r="I12" s="57">
        <v>0</v>
      </c>
      <c r="J12" s="57">
        <v>0</v>
      </c>
      <c r="K12" s="57">
        <v>0</v>
      </c>
      <c r="L12" s="57">
        <v>33</v>
      </c>
      <c r="M12" s="57">
        <v>2</v>
      </c>
      <c r="N12" s="57">
        <v>0</v>
      </c>
      <c r="O12" s="57">
        <v>0</v>
      </c>
      <c r="P12" s="58">
        <f>D12+F12+H12+J12+L12+N12</f>
        <v>33</v>
      </c>
      <c r="Q12" s="57">
        <f>E12+G12+I12+K12+M12+O12</f>
        <v>5</v>
      </c>
      <c r="R12" s="57">
        <v>8</v>
      </c>
      <c r="S12" s="57">
        <v>27</v>
      </c>
      <c r="T12" s="57">
        <v>1</v>
      </c>
      <c r="U12" s="57">
        <v>10</v>
      </c>
      <c r="V12" s="57">
        <v>0</v>
      </c>
      <c r="W12" s="57">
        <v>0</v>
      </c>
      <c r="X12" s="57">
        <f>R12+T12+V12</f>
        <v>9</v>
      </c>
      <c r="Y12" s="59">
        <f>S12+U12+W12</f>
        <v>37</v>
      </c>
    </row>
    <row r="13" spans="1:25" s="3" customFormat="1" ht="12.75">
      <c r="A13" s="56" t="s">
        <v>24</v>
      </c>
      <c r="B13" s="91">
        <v>2</v>
      </c>
      <c r="C13" s="52">
        <v>2</v>
      </c>
      <c r="D13" s="52">
        <v>0</v>
      </c>
      <c r="E13" s="52">
        <v>1</v>
      </c>
      <c r="F13" s="54">
        <v>0</v>
      </c>
      <c r="G13" s="52">
        <v>0</v>
      </c>
      <c r="H13" s="52">
        <v>0</v>
      </c>
      <c r="I13" s="52">
        <v>0</v>
      </c>
      <c r="J13" s="52">
        <v>0</v>
      </c>
      <c r="K13" s="52">
        <v>0</v>
      </c>
      <c r="L13" s="52">
        <v>2</v>
      </c>
      <c r="M13" s="52">
        <v>1</v>
      </c>
      <c r="N13" s="52">
        <v>0</v>
      </c>
      <c r="O13" s="52">
        <v>0</v>
      </c>
      <c r="P13" s="54">
        <f aca="true" t="shared" si="0" ref="P13:P47">D13+F13+H13+J13+L13+N13</f>
        <v>2</v>
      </c>
      <c r="Q13" s="52">
        <f aca="true" t="shared" si="1" ref="Q13:Q47">E13+G13+I13+K13+M13+O13</f>
        <v>2</v>
      </c>
      <c r="R13" s="52">
        <v>0</v>
      </c>
      <c r="S13" s="52">
        <v>0</v>
      </c>
      <c r="T13" s="52">
        <v>0</v>
      </c>
      <c r="U13" s="52">
        <v>0</v>
      </c>
      <c r="V13" s="52">
        <v>0</v>
      </c>
      <c r="W13" s="52">
        <v>0</v>
      </c>
      <c r="X13" s="52">
        <f aca="true" t="shared" si="2" ref="X13:X47">R13+T13+V13</f>
        <v>0</v>
      </c>
      <c r="Y13" s="55">
        <f aca="true" t="shared" si="3" ref="Y13:Y47">S13+U13+W13</f>
        <v>0</v>
      </c>
    </row>
    <row r="14" spans="1:25" s="3" customFormat="1" ht="12.75">
      <c r="A14" s="56" t="s">
        <v>25</v>
      </c>
      <c r="B14" s="92">
        <v>14</v>
      </c>
      <c r="C14" s="57">
        <v>14</v>
      </c>
      <c r="D14" s="57">
        <v>4</v>
      </c>
      <c r="E14" s="57">
        <v>7</v>
      </c>
      <c r="F14" s="57">
        <v>0</v>
      </c>
      <c r="G14" s="57">
        <v>0</v>
      </c>
      <c r="H14" s="57">
        <v>0</v>
      </c>
      <c r="I14" s="57">
        <v>0</v>
      </c>
      <c r="J14" s="57">
        <v>0</v>
      </c>
      <c r="K14" s="57">
        <v>0</v>
      </c>
      <c r="L14" s="57">
        <v>7</v>
      </c>
      <c r="M14" s="57">
        <v>3</v>
      </c>
      <c r="N14" s="57">
        <v>0</v>
      </c>
      <c r="O14" s="57">
        <v>0</v>
      </c>
      <c r="P14" s="57">
        <f t="shared" si="0"/>
        <v>11</v>
      </c>
      <c r="Q14" s="57">
        <f t="shared" si="1"/>
        <v>10</v>
      </c>
      <c r="R14" s="57">
        <v>2</v>
      </c>
      <c r="S14" s="57">
        <v>3</v>
      </c>
      <c r="T14" s="57">
        <v>1</v>
      </c>
      <c r="U14" s="57">
        <v>0</v>
      </c>
      <c r="V14" s="57">
        <v>0</v>
      </c>
      <c r="W14" s="57">
        <v>1</v>
      </c>
      <c r="X14" s="57">
        <f t="shared" si="2"/>
        <v>3</v>
      </c>
      <c r="Y14" s="59">
        <f t="shared" si="3"/>
        <v>4</v>
      </c>
    </row>
    <row r="15" spans="1:25" s="3" customFormat="1" ht="12.75">
      <c r="A15" s="56" t="s">
        <v>26</v>
      </c>
      <c r="B15" s="91">
        <v>40</v>
      </c>
      <c r="C15" s="52">
        <v>40</v>
      </c>
      <c r="D15" s="52">
        <v>12</v>
      </c>
      <c r="E15" s="52">
        <v>22</v>
      </c>
      <c r="F15" s="52">
        <v>0</v>
      </c>
      <c r="G15" s="52">
        <v>0</v>
      </c>
      <c r="H15" s="52">
        <v>0</v>
      </c>
      <c r="I15" s="52">
        <v>0</v>
      </c>
      <c r="J15" s="52">
        <v>0</v>
      </c>
      <c r="K15" s="52">
        <v>0</v>
      </c>
      <c r="L15" s="52">
        <v>2</v>
      </c>
      <c r="M15" s="52">
        <v>2</v>
      </c>
      <c r="N15" s="52">
        <v>0</v>
      </c>
      <c r="O15" s="52">
        <v>1</v>
      </c>
      <c r="P15" s="52">
        <v>18</v>
      </c>
      <c r="Q15" s="52">
        <f t="shared" si="1"/>
        <v>25</v>
      </c>
      <c r="R15" s="52">
        <v>20</v>
      </c>
      <c r="S15" s="52">
        <v>12</v>
      </c>
      <c r="T15" s="52">
        <v>0</v>
      </c>
      <c r="U15" s="52">
        <v>3</v>
      </c>
      <c r="V15" s="52">
        <v>2</v>
      </c>
      <c r="W15" s="52">
        <v>0</v>
      </c>
      <c r="X15" s="52">
        <f t="shared" si="2"/>
        <v>22</v>
      </c>
      <c r="Y15" s="55">
        <f t="shared" si="3"/>
        <v>15</v>
      </c>
    </row>
    <row r="16" spans="1:25" s="3" customFormat="1" ht="12.75">
      <c r="A16" s="56" t="s">
        <v>27</v>
      </c>
      <c r="B16" s="92">
        <v>11</v>
      </c>
      <c r="C16" s="57">
        <v>11</v>
      </c>
      <c r="D16" s="57">
        <v>10</v>
      </c>
      <c r="E16" s="57">
        <v>10</v>
      </c>
      <c r="F16" s="57">
        <v>0</v>
      </c>
      <c r="G16" s="57">
        <v>0</v>
      </c>
      <c r="H16" s="57">
        <v>0</v>
      </c>
      <c r="I16" s="57">
        <v>0</v>
      </c>
      <c r="J16" s="57">
        <v>0</v>
      </c>
      <c r="K16" s="57">
        <v>0</v>
      </c>
      <c r="L16" s="57">
        <v>1</v>
      </c>
      <c r="M16" s="57">
        <v>1</v>
      </c>
      <c r="N16" s="57">
        <v>0</v>
      </c>
      <c r="O16" s="57">
        <v>0</v>
      </c>
      <c r="P16" s="57">
        <f t="shared" si="0"/>
        <v>11</v>
      </c>
      <c r="Q16" s="57">
        <f t="shared" si="1"/>
        <v>11</v>
      </c>
      <c r="R16" s="57">
        <v>0</v>
      </c>
      <c r="S16" s="57">
        <v>0</v>
      </c>
      <c r="T16" s="57">
        <v>0</v>
      </c>
      <c r="U16" s="57">
        <v>0</v>
      </c>
      <c r="V16" s="57">
        <v>0</v>
      </c>
      <c r="W16" s="57">
        <v>0</v>
      </c>
      <c r="X16" s="57">
        <f t="shared" si="2"/>
        <v>0</v>
      </c>
      <c r="Y16" s="59">
        <f t="shared" si="3"/>
        <v>0</v>
      </c>
    </row>
    <row r="17" spans="1:25" s="3" customFormat="1" ht="12.75">
      <c r="A17" s="56" t="s">
        <v>28</v>
      </c>
      <c r="B17" s="91">
        <v>2</v>
      </c>
      <c r="C17" s="52">
        <v>2</v>
      </c>
      <c r="D17" s="52">
        <v>1</v>
      </c>
      <c r="E17" s="52">
        <v>2</v>
      </c>
      <c r="F17" s="52">
        <v>0</v>
      </c>
      <c r="G17" s="52">
        <v>0</v>
      </c>
      <c r="H17" s="52">
        <v>0</v>
      </c>
      <c r="I17" s="52">
        <v>0</v>
      </c>
      <c r="J17" s="52">
        <v>0</v>
      </c>
      <c r="K17" s="52">
        <v>0</v>
      </c>
      <c r="L17" s="52">
        <v>1</v>
      </c>
      <c r="M17" s="52">
        <v>0</v>
      </c>
      <c r="N17" s="52">
        <v>0</v>
      </c>
      <c r="O17" s="52">
        <v>0</v>
      </c>
      <c r="P17" s="52">
        <f t="shared" si="0"/>
        <v>2</v>
      </c>
      <c r="Q17" s="52">
        <f t="shared" si="1"/>
        <v>2</v>
      </c>
      <c r="R17" s="52">
        <v>0</v>
      </c>
      <c r="S17" s="52">
        <v>0</v>
      </c>
      <c r="T17" s="52">
        <v>0</v>
      </c>
      <c r="U17" s="52">
        <v>0</v>
      </c>
      <c r="V17" s="52">
        <v>0</v>
      </c>
      <c r="W17" s="52">
        <v>0</v>
      </c>
      <c r="X17" s="52">
        <f t="shared" si="2"/>
        <v>0</v>
      </c>
      <c r="Y17" s="55">
        <f t="shared" si="3"/>
        <v>0</v>
      </c>
    </row>
    <row r="18" spans="1:25" s="3" customFormat="1" ht="12.75">
      <c r="A18" s="56" t="s">
        <v>29</v>
      </c>
      <c r="B18" s="92">
        <v>26</v>
      </c>
      <c r="C18" s="57">
        <v>26</v>
      </c>
      <c r="D18" s="57">
        <v>15</v>
      </c>
      <c r="E18" s="57">
        <v>26</v>
      </c>
      <c r="F18" s="57">
        <v>0</v>
      </c>
      <c r="G18" s="57">
        <v>0</v>
      </c>
      <c r="H18" s="57">
        <v>0</v>
      </c>
      <c r="I18" s="57">
        <v>0</v>
      </c>
      <c r="J18" s="57">
        <v>0</v>
      </c>
      <c r="K18" s="57">
        <v>0</v>
      </c>
      <c r="L18" s="57">
        <v>11</v>
      </c>
      <c r="M18" s="57">
        <v>0</v>
      </c>
      <c r="N18" s="57">
        <v>0</v>
      </c>
      <c r="O18" s="57">
        <v>0</v>
      </c>
      <c r="P18" s="57">
        <f t="shared" si="0"/>
        <v>26</v>
      </c>
      <c r="Q18" s="57">
        <f t="shared" si="1"/>
        <v>26</v>
      </c>
      <c r="R18" s="57">
        <v>0</v>
      </c>
      <c r="S18" s="57">
        <v>0</v>
      </c>
      <c r="T18" s="57">
        <v>0</v>
      </c>
      <c r="U18" s="57">
        <v>0</v>
      </c>
      <c r="V18" s="57">
        <v>0</v>
      </c>
      <c r="W18" s="57">
        <v>0</v>
      </c>
      <c r="X18" s="57">
        <f t="shared" si="2"/>
        <v>0</v>
      </c>
      <c r="Y18" s="59">
        <f t="shared" si="3"/>
        <v>0</v>
      </c>
    </row>
    <row r="19" spans="1:25" s="3" customFormat="1" ht="12.75">
      <c r="A19" s="56" t="s">
        <v>30</v>
      </c>
      <c r="B19" s="91">
        <v>10</v>
      </c>
      <c r="C19" s="52">
        <v>10</v>
      </c>
      <c r="D19" s="52">
        <v>0</v>
      </c>
      <c r="E19" s="52">
        <v>7</v>
      </c>
      <c r="F19" s="52">
        <v>0</v>
      </c>
      <c r="G19" s="52">
        <v>0</v>
      </c>
      <c r="H19" s="52">
        <v>0</v>
      </c>
      <c r="I19" s="52">
        <v>0</v>
      </c>
      <c r="J19" s="52">
        <v>0</v>
      </c>
      <c r="K19" s="52">
        <v>0</v>
      </c>
      <c r="L19" s="52">
        <v>9</v>
      </c>
      <c r="M19" s="52">
        <v>1</v>
      </c>
      <c r="N19" s="52">
        <v>0</v>
      </c>
      <c r="O19" s="52">
        <v>0</v>
      </c>
      <c r="P19" s="52">
        <f t="shared" si="0"/>
        <v>9</v>
      </c>
      <c r="Q19" s="52">
        <f t="shared" si="1"/>
        <v>8</v>
      </c>
      <c r="R19" s="52">
        <v>0</v>
      </c>
      <c r="S19" s="52">
        <v>2</v>
      </c>
      <c r="T19" s="52">
        <v>1</v>
      </c>
      <c r="U19" s="52">
        <v>0</v>
      </c>
      <c r="V19" s="52">
        <v>0</v>
      </c>
      <c r="W19" s="52">
        <v>0</v>
      </c>
      <c r="X19" s="52">
        <f t="shared" si="2"/>
        <v>1</v>
      </c>
      <c r="Y19" s="55">
        <f t="shared" si="3"/>
        <v>2</v>
      </c>
    </row>
    <row r="20" spans="1:25" s="3" customFormat="1" ht="12.75">
      <c r="A20" s="56" t="s">
        <v>31</v>
      </c>
      <c r="B20" s="92">
        <v>4</v>
      </c>
      <c r="C20" s="57">
        <v>4</v>
      </c>
      <c r="D20" s="57">
        <v>3</v>
      </c>
      <c r="E20" s="57">
        <v>4</v>
      </c>
      <c r="F20" s="57">
        <v>0</v>
      </c>
      <c r="G20" s="57">
        <v>0</v>
      </c>
      <c r="H20" s="57">
        <v>0</v>
      </c>
      <c r="I20" s="57">
        <v>0</v>
      </c>
      <c r="J20" s="57">
        <v>0</v>
      </c>
      <c r="K20" s="57">
        <v>0</v>
      </c>
      <c r="L20" s="57">
        <v>1</v>
      </c>
      <c r="M20" s="57">
        <v>0</v>
      </c>
      <c r="N20" s="57">
        <v>0</v>
      </c>
      <c r="O20" s="57">
        <v>0</v>
      </c>
      <c r="P20" s="57">
        <f t="shared" si="0"/>
        <v>4</v>
      </c>
      <c r="Q20" s="57">
        <f t="shared" si="1"/>
        <v>4</v>
      </c>
      <c r="R20" s="57">
        <v>0</v>
      </c>
      <c r="S20" s="57">
        <v>0</v>
      </c>
      <c r="T20" s="57">
        <v>0</v>
      </c>
      <c r="U20" s="57">
        <v>0</v>
      </c>
      <c r="V20" s="57">
        <v>0</v>
      </c>
      <c r="W20" s="57">
        <v>0</v>
      </c>
      <c r="X20" s="57">
        <f t="shared" si="2"/>
        <v>0</v>
      </c>
      <c r="Y20" s="59">
        <f t="shared" si="3"/>
        <v>0</v>
      </c>
    </row>
    <row r="21" spans="1:25" s="3" customFormat="1" ht="12.75">
      <c r="A21" s="56" t="s">
        <v>57</v>
      </c>
      <c r="B21" s="91">
        <v>6</v>
      </c>
      <c r="C21" s="52">
        <v>6</v>
      </c>
      <c r="D21" s="52">
        <v>0</v>
      </c>
      <c r="E21" s="52">
        <v>3</v>
      </c>
      <c r="F21" s="52">
        <v>0</v>
      </c>
      <c r="G21" s="52">
        <v>0</v>
      </c>
      <c r="H21" s="52">
        <v>0</v>
      </c>
      <c r="I21" s="52">
        <v>0</v>
      </c>
      <c r="J21" s="52">
        <v>0</v>
      </c>
      <c r="K21" s="52">
        <v>0</v>
      </c>
      <c r="L21" s="52">
        <v>2</v>
      </c>
      <c r="M21" s="52">
        <v>0</v>
      </c>
      <c r="N21" s="52">
        <v>0</v>
      </c>
      <c r="O21" s="52">
        <v>0</v>
      </c>
      <c r="P21" s="52">
        <f t="shared" si="0"/>
        <v>2</v>
      </c>
      <c r="Q21" s="52">
        <f t="shared" si="1"/>
        <v>3</v>
      </c>
      <c r="R21" s="52">
        <v>3</v>
      </c>
      <c r="S21" s="52">
        <v>3</v>
      </c>
      <c r="T21" s="52">
        <v>0</v>
      </c>
      <c r="U21" s="52">
        <v>0</v>
      </c>
      <c r="V21" s="52">
        <v>1</v>
      </c>
      <c r="W21" s="52">
        <v>0</v>
      </c>
      <c r="X21" s="52">
        <f t="shared" si="2"/>
        <v>4</v>
      </c>
      <c r="Y21" s="55">
        <f t="shared" si="3"/>
        <v>3</v>
      </c>
    </row>
    <row r="22" spans="1:25" s="3" customFormat="1" ht="12.75">
      <c r="A22" s="56" t="s">
        <v>58</v>
      </c>
      <c r="B22" s="92">
        <v>14</v>
      </c>
      <c r="C22" s="57">
        <v>14</v>
      </c>
      <c r="D22" s="57">
        <v>8</v>
      </c>
      <c r="E22" s="57">
        <v>12</v>
      </c>
      <c r="F22" s="57">
        <v>0</v>
      </c>
      <c r="G22" s="57">
        <v>0</v>
      </c>
      <c r="H22" s="57">
        <v>0</v>
      </c>
      <c r="I22" s="57">
        <v>0</v>
      </c>
      <c r="J22" s="57">
        <v>0</v>
      </c>
      <c r="K22" s="57">
        <v>0</v>
      </c>
      <c r="L22" s="57">
        <v>1</v>
      </c>
      <c r="M22" s="57">
        <v>0</v>
      </c>
      <c r="N22" s="57">
        <v>0</v>
      </c>
      <c r="O22" s="57">
        <v>0</v>
      </c>
      <c r="P22" s="57">
        <f t="shared" si="0"/>
        <v>9</v>
      </c>
      <c r="Q22" s="57">
        <f t="shared" si="1"/>
        <v>12</v>
      </c>
      <c r="R22" s="57">
        <v>2</v>
      </c>
      <c r="S22" s="57">
        <v>2</v>
      </c>
      <c r="T22" s="57">
        <v>1</v>
      </c>
      <c r="U22" s="57">
        <v>0</v>
      </c>
      <c r="V22" s="57">
        <v>2</v>
      </c>
      <c r="W22" s="57">
        <v>0</v>
      </c>
      <c r="X22" s="57">
        <f t="shared" si="2"/>
        <v>5</v>
      </c>
      <c r="Y22" s="59">
        <f t="shared" si="3"/>
        <v>2</v>
      </c>
    </row>
    <row r="23" spans="1:25" s="3" customFormat="1" ht="12.75">
      <c r="A23" s="56" t="s">
        <v>32</v>
      </c>
      <c r="B23" s="91">
        <v>28</v>
      </c>
      <c r="C23" s="52">
        <v>28</v>
      </c>
      <c r="D23" s="52">
        <v>19</v>
      </c>
      <c r="E23" s="52">
        <v>17</v>
      </c>
      <c r="F23" s="52">
        <v>0</v>
      </c>
      <c r="G23" s="52">
        <v>0</v>
      </c>
      <c r="H23" s="52">
        <v>0</v>
      </c>
      <c r="I23" s="52">
        <v>0</v>
      </c>
      <c r="J23" s="52">
        <v>0</v>
      </c>
      <c r="K23" s="52">
        <v>0</v>
      </c>
      <c r="L23" s="52">
        <v>6</v>
      </c>
      <c r="M23" s="52">
        <v>9</v>
      </c>
      <c r="N23" s="52">
        <v>0</v>
      </c>
      <c r="O23" s="52">
        <v>0</v>
      </c>
      <c r="P23" s="52">
        <f t="shared" si="0"/>
        <v>25</v>
      </c>
      <c r="Q23" s="52">
        <f t="shared" si="1"/>
        <v>26</v>
      </c>
      <c r="R23" s="52">
        <v>3</v>
      </c>
      <c r="S23" s="52">
        <v>2</v>
      </c>
      <c r="T23" s="52">
        <v>0</v>
      </c>
      <c r="U23" s="52">
        <v>0</v>
      </c>
      <c r="V23" s="52">
        <v>0</v>
      </c>
      <c r="W23" s="52">
        <v>0</v>
      </c>
      <c r="X23" s="52">
        <f t="shared" si="2"/>
        <v>3</v>
      </c>
      <c r="Y23" s="55">
        <f t="shared" si="3"/>
        <v>2</v>
      </c>
    </row>
    <row r="24" spans="1:25" s="3" customFormat="1" ht="12.75">
      <c r="A24" s="56" t="s">
        <v>33</v>
      </c>
      <c r="B24" s="92">
        <v>20</v>
      </c>
      <c r="C24" s="57">
        <v>20</v>
      </c>
      <c r="D24" s="57">
        <v>0</v>
      </c>
      <c r="E24" s="57">
        <v>0</v>
      </c>
      <c r="F24" s="57">
        <v>0</v>
      </c>
      <c r="G24" s="57">
        <v>0</v>
      </c>
      <c r="H24" s="57">
        <v>0</v>
      </c>
      <c r="I24" s="57">
        <v>1</v>
      </c>
      <c r="J24" s="57">
        <v>4</v>
      </c>
      <c r="K24" s="57">
        <v>5</v>
      </c>
      <c r="L24" s="57">
        <v>13</v>
      </c>
      <c r="M24" s="57">
        <v>8</v>
      </c>
      <c r="N24" s="57">
        <v>0</v>
      </c>
      <c r="O24" s="57">
        <v>0</v>
      </c>
      <c r="P24" s="57">
        <f t="shared" si="0"/>
        <v>17</v>
      </c>
      <c r="Q24" s="57">
        <f t="shared" si="1"/>
        <v>14</v>
      </c>
      <c r="R24" s="57">
        <v>3</v>
      </c>
      <c r="S24" s="57">
        <v>3</v>
      </c>
      <c r="T24" s="57">
        <v>0</v>
      </c>
      <c r="U24" s="57">
        <v>1</v>
      </c>
      <c r="V24" s="57">
        <v>0</v>
      </c>
      <c r="W24" s="57">
        <v>2</v>
      </c>
      <c r="X24" s="57">
        <f t="shared" si="2"/>
        <v>3</v>
      </c>
      <c r="Y24" s="59">
        <f t="shared" si="3"/>
        <v>6</v>
      </c>
    </row>
    <row r="25" spans="1:25" s="3" customFormat="1" ht="12.75">
      <c r="A25" s="56" t="s">
        <v>34</v>
      </c>
      <c r="B25" s="91">
        <v>29</v>
      </c>
      <c r="C25" s="52">
        <v>29</v>
      </c>
      <c r="D25" s="52">
        <v>16</v>
      </c>
      <c r="E25" s="52">
        <v>27</v>
      </c>
      <c r="F25" s="52">
        <v>1</v>
      </c>
      <c r="G25" s="52">
        <v>0</v>
      </c>
      <c r="H25" s="52">
        <v>0</v>
      </c>
      <c r="I25" s="52">
        <v>0</v>
      </c>
      <c r="J25" s="52">
        <v>0</v>
      </c>
      <c r="K25" s="52">
        <v>0</v>
      </c>
      <c r="L25" s="52">
        <v>12</v>
      </c>
      <c r="M25" s="52">
        <v>2</v>
      </c>
      <c r="N25" s="52">
        <v>0</v>
      </c>
      <c r="O25" s="52">
        <v>0</v>
      </c>
      <c r="P25" s="52">
        <f t="shared" si="0"/>
        <v>29</v>
      </c>
      <c r="Q25" s="52">
        <f t="shared" si="1"/>
        <v>29</v>
      </c>
      <c r="R25" s="52">
        <v>0</v>
      </c>
      <c r="S25" s="52">
        <v>0</v>
      </c>
      <c r="T25" s="52">
        <v>0</v>
      </c>
      <c r="U25" s="52">
        <v>0</v>
      </c>
      <c r="V25" s="52">
        <v>0</v>
      </c>
      <c r="W25" s="52">
        <v>0</v>
      </c>
      <c r="X25" s="52">
        <f t="shared" si="2"/>
        <v>0</v>
      </c>
      <c r="Y25" s="55">
        <f t="shared" si="3"/>
        <v>0</v>
      </c>
    </row>
    <row r="26" spans="1:25" s="3" customFormat="1" ht="12.75">
      <c r="A26" s="56" t="s">
        <v>35</v>
      </c>
      <c r="B26" s="92">
        <v>48</v>
      </c>
      <c r="C26" s="57">
        <v>48</v>
      </c>
      <c r="D26" s="57">
        <v>9</v>
      </c>
      <c r="E26" s="57">
        <v>23</v>
      </c>
      <c r="F26" s="57">
        <v>0</v>
      </c>
      <c r="G26" s="57">
        <v>0</v>
      </c>
      <c r="H26" s="57">
        <v>0</v>
      </c>
      <c r="I26" s="57">
        <v>0</v>
      </c>
      <c r="J26" s="57">
        <v>0</v>
      </c>
      <c r="K26" s="57">
        <v>0</v>
      </c>
      <c r="L26" s="57">
        <v>17</v>
      </c>
      <c r="M26" s="57">
        <v>2</v>
      </c>
      <c r="N26" s="57">
        <v>8</v>
      </c>
      <c r="O26" s="57">
        <v>4</v>
      </c>
      <c r="P26" s="57">
        <f t="shared" si="0"/>
        <v>34</v>
      </c>
      <c r="Q26" s="57">
        <f t="shared" si="1"/>
        <v>29</v>
      </c>
      <c r="R26" s="57">
        <v>11</v>
      </c>
      <c r="S26" s="57">
        <v>18</v>
      </c>
      <c r="T26" s="57">
        <v>2</v>
      </c>
      <c r="U26" s="57">
        <v>1</v>
      </c>
      <c r="V26" s="57">
        <v>1</v>
      </c>
      <c r="W26" s="57">
        <v>0</v>
      </c>
      <c r="X26" s="57">
        <f t="shared" si="2"/>
        <v>14</v>
      </c>
      <c r="Y26" s="59">
        <f t="shared" si="3"/>
        <v>19</v>
      </c>
    </row>
    <row r="27" spans="1:25" s="3" customFormat="1" ht="12.75">
      <c r="A27" s="56" t="s">
        <v>36</v>
      </c>
      <c r="B27" s="91">
        <v>2</v>
      </c>
      <c r="C27" s="52">
        <v>2</v>
      </c>
      <c r="D27" s="52">
        <v>0</v>
      </c>
      <c r="E27" s="52">
        <v>0</v>
      </c>
      <c r="F27" s="52">
        <v>0</v>
      </c>
      <c r="G27" s="52">
        <v>0</v>
      </c>
      <c r="H27" s="52">
        <v>0</v>
      </c>
      <c r="I27" s="52">
        <v>0</v>
      </c>
      <c r="J27" s="52">
        <v>0</v>
      </c>
      <c r="K27" s="52">
        <v>0</v>
      </c>
      <c r="L27" s="52">
        <v>2</v>
      </c>
      <c r="M27" s="52">
        <v>2</v>
      </c>
      <c r="N27" s="52">
        <v>0</v>
      </c>
      <c r="O27" s="52">
        <v>0</v>
      </c>
      <c r="P27" s="52">
        <f t="shared" si="0"/>
        <v>2</v>
      </c>
      <c r="Q27" s="52">
        <f t="shared" si="1"/>
        <v>2</v>
      </c>
      <c r="R27" s="52">
        <v>0</v>
      </c>
      <c r="S27" s="52">
        <v>0</v>
      </c>
      <c r="T27" s="52">
        <v>0</v>
      </c>
      <c r="U27" s="52">
        <v>0</v>
      </c>
      <c r="V27" s="52">
        <v>0</v>
      </c>
      <c r="W27" s="52">
        <v>0</v>
      </c>
      <c r="X27" s="52">
        <f t="shared" si="2"/>
        <v>0</v>
      </c>
      <c r="Y27" s="55">
        <f t="shared" si="3"/>
        <v>0</v>
      </c>
    </row>
    <row r="28" spans="1:25" s="3" customFormat="1" ht="12.75">
      <c r="A28" s="56" t="s">
        <v>37</v>
      </c>
      <c r="B28" s="92">
        <v>2</v>
      </c>
      <c r="C28" s="57">
        <v>2</v>
      </c>
      <c r="D28" s="57">
        <v>0</v>
      </c>
      <c r="E28" s="57">
        <v>0</v>
      </c>
      <c r="F28" s="57">
        <v>0</v>
      </c>
      <c r="G28" s="57">
        <v>0</v>
      </c>
      <c r="H28" s="57">
        <v>0</v>
      </c>
      <c r="I28" s="57">
        <v>0</v>
      </c>
      <c r="J28" s="57">
        <v>0</v>
      </c>
      <c r="K28" s="57">
        <v>0</v>
      </c>
      <c r="L28" s="57">
        <v>1</v>
      </c>
      <c r="M28" s="57">
        <v>1</v>
      </c>
      <c r="N28" s="57">
        <v>1</v>
      </c>
      <c r="O28" s="57">
        <v>0</v>
      </c>
      <c r="P28" s="57">
        <f t="shared" si="0"/>
        <v>2</v>
      </c>
      <c r="Q28" s="57">
        <f t="shared" si="1"/>
        <v>1</v>
      </c>
      <c r="R28" s="57">
        <v>0</v>
      </c>
      <c r="S28" s="57">
        <v>1</v>
      </c>
      <c r="T28" s="57">
        <v>0</v>
      </c>
      <c r="U28" s="57">
        <v>0</v>
      </c>
      <c r="V28" s="57">
        <v>0</v>
      </c>
      <c r="W28" s="57">
        <v>0</v>
      </c>
      <c r="X28" s="57">
        <f t="shared" si="2"/>
        <v>0</v>
      </c>
      <c r="Y28" s="59">
        <f t="shared" si="3"/>
        <v>1</v>
      </c>
    </row>
    <row r="29" spans="1:25" s="3" customFormat="1" ht="12.75">
      <c r="A29" s="56" t="s">
        <v>38</v>
      </c>
      <c r="B29" s="91">
        <v>1</v>
      </c>
      <c r="C29" s="52">
        <v>1</v>
      </c>
      <c r="D29" s="52">
        <v>0</v>
      </c>
      <c r="E29" s="52">
        <v>0</v>
      </c>
      <c r="F29" s="52">
        <v>0</v>
      </c>
      <c r="G29" s="52">
        <v>0</v>
      </c>
      <c r="H29" s="52">
        <v>0</v>
      </c>
      <c r="I29" s="52">
        <v>0</v>
      </c>
      <c r="J29" s="52">
        <v>0</v>
      </c>
      <c r="K29" s="52">
        <v>0</v>
      </c>
      <c r="L29" s="52">
        <v>1</v>
      </c>
      <c r="M29" s="52">
        <v>1</v>
      </c>
      <c r="N29" s="52">
        <v>0</v>
      </c>
      <c r="O29" s="52">
        <v>0</v>
      </c>
      <c r="P29" s="52">
        <f t="shared" si="0"/>
        <v>1</v>
      </c>
      <c r="Q29" s="52">
        <f t="shared" si="1"/>
        <v>1</v>
      </c>
      <c r="R29" s="52">
        <v>0</v>
      </c>
      <c r="S29" s="52">
        <v>0</v>
      </c>
      <c r="T29" s="52">
        <v>0</v>
      </c>
      <c r="U29" s="52">
        <v>0</v>
      </c>
      <c r="V29" s="52">
        <v>0</v>
      </c>
      <c r="W29" s="52">
        <v>0</v>
      </c>
      <c r="X29" s="52">
        <f t="shared" si="2"/>
        <v>0</v>
      </c>
      <c r="Y29" s="55">
        <f t="shared" si="3"/>
        <v>0</v>
      </c>
    </row>
    <row r="30" spans="1:25" s="3" customFormat="1" ht="12.75">
      <c r="A30" s="56" t="s">
        <v>39</v>
      </c>
      <c r="B30" s="92">
        <v>1</v>
      </c>
      <c r="C30" s="57">
        <v>1</v>
      </c>
      <c r="D30" s="57">
        <v>0</v>
      </c>
      <c r="E30" s="57">
        <v>0</v>
      </c>
      <c r="F30" s="57">
        <v>0</v>
      </c>
      <c r="G30" s="57">
        <v>0</v>
      </c>
      <c r="H30" s="57">
        <v>0</v>
      </c>
      <c r="I30" s="57">
        <v>0</v>
      </c>
      <c r="J30" s="57">
        <v>0</v>
      </c>
      <c r="K30" s="57">
        <v>0</v>
      </c>
      <c r="L30" s="57">
        <v>0</v>
      </c>
      <c r="M30" s="57">
        <v>0</v>
      </c>
      <c r="N30" s="57">
        <v>0</v>
      </c>
      <c r="O30" s="57">
        <v>0</v>
      </c>
      <c r="P30" s="57">
        <f t="shared" si="0"/>
        <v>0</v>
      </c>
      <c r="Q30" s="57">
        <f t="shared" si="1"/>
        <v>0</v>
      </c>
      <c r="R30" s="57">
        <v>1</v>
      </c>
      <c r="S30" s="57">
        <v>1</v>
      </c>
      <c r="T30" s="57">
        <v>0</v>
      </c>
      <c r="U30" s="57">
        <v>0</v>
      </c>
      <c r="V30" s="57">
        <v>0</v>
      </c>
      <c r="W30" s="57">
        <v>0</v>
      </c>
      <c r="X30" s="57">
        <f t="shared" si="2"/>
        <v>1</v>
      </c>
      <c r="Y30" s="59">
        <f t="shared" si="3"/>
        <v>1</v>
      </c>
    </row>
    <row r="31" spans="1:25" s="3" customFormat="1" ht="12.75">
      <c r="A31" s="56" t="s">
        <v>62</v>
      </c>
      <c r="B31" s="91">
        <v>21</v>
      </c>
      <c r="C31" s="52">
        <v>21</v>
      </c>
      <c r="D31" s="52">
        <v>0</v>
      </c>
      <c r="E31" s="52">
        <v>1</v>
      </c>
      <c r="F31" s="52">
        <v>0</v>
      </c>
      <c r="G31" s="52">
        <v>0</v>
      </c>
      <c r="H31" s="52">
        <v>1</v>
      </c>
      <c r="I31" s="52">
        <v>0</v>
      </c>
      <c r="J31" s="52">
        <v>0</v>
      </c>
      <c r="K31" s="52">
        <v>0</v>
      </c>
      <c r="L31" s="52">
        <v>6</v>
      </c>
      <c r="M31" s="52">
        <v>0</v>
      </c>
      <c r="N31" s="52">
        <v>0</v>
      </c>
      <c r="O31" s="52">
        <v>0</v>
      </c>
      <c r="P31" s="52">
        <f t="shared" si="0"/>
        <v>7</v>
      </c>
      <c r="Q31" s="52">
        <f t="shared" si="1"/>
        <v>1</v>
      </c>
      <c r="R31" s="52">
        <v>14</v>
      </c>
      <c r="S31" s="52">
        <v>20</v>
      </c>
      <c r="T31" s="52">
        <v>0</v>
      </c>
      <c r="U31" s="52">
        <v>0</v>
      </c>
      <c r="V31" s="52">
        <v>0</v>
      </c>
      <c r="W31" s="52">
        <v>0</v>
      </c>
      <c r="X31" s="52">
        <f t="shared" si="2"/>
        <v>14</v>
      </c>
      <c r="Y31" s="55">
        <f t="shared" si="3"/>
        <v>20</v>
      </c>
    </row>
    <row r="32" spans="1:25" s="3" customFormat="1" ht="12.75">
      <c r="A32" s="56" t="s">
        <v>40</v>
      </c>
      <c r="B32" s="92">
        <v>13</v>
      </c>
      <c r="C32" s="57">
        <v>13</v>
      </c>
      <c r="D32" s="57">
        <v>1</v>
      </c>
      <c r="E32" s="57">
        <v>2</v>
      </c>
      <c r="F32" s="57">
        <v>0</v>
      </c>
      <c r="G32" s="57">
        <v>0</v>
      </c>
      <c r="H32" s="57">
        <v>0</v>
      </c>
      <c r="I32" s="57">
        <v>0</v>
      </c>
      <c r="J32" s="57">
        <v>0</v>
      </c>
      <c r="K32" s="57">
        <v>0</v>
      </c>
      <c r="L32" s="57">
        <v>8</v>
      </c>
      <c r="M32" s="57">
        <v>3</v>
      </c>
      <c r="N32" s="57">
        <v>0</v>
      </c>
      <c r="O32" s="57">
        <v>0</v>
      </c>
      <c r="P32" s="57">
        <f t="shared" si="0"/>
        <v>9</v>
      </c>
      <c r="Q32" s="57">
        <f t="shared" si="1"/>
        <v>5</v>
      </c>
      <c r="R32" s="57">
        <v>4</v>
      </c>
      <c r="S32" s="57">
        <v>4</v>
      </c>
      <c r="T32" s="57">
        <v>0</v>
      </c>
      <c r="U32" s="57">
        <v>4</v>
      </c>
      <c r="V32" s="57">
        <v>0</v>
      </c>
      <c r="W32" s="57">
        <v>0</v>
      </c>
      <c r="X32" s="57">
        <f t="shared" si="2"/>
        <v>4</v>
      </c>
      <c r="Y32" s="59">
        <f t="shared" si="3"/>
        <v>8</v>
      </c>
    </row>
    <row r="33" spans="1:25" s="3" customFormat="1" ht="12.75">
      <c r="A33" s="56" t="s">
        <v>41</v>
      </c>
      <c r="B33" s="91">
        <v>25</v>
      </c>
      <c r="C33" s="52">
        <v>25</v>
      </c>
      <c r="D33" s="52">
        <v>4</v>
      </c>
      <c r="E33" s="52">
        <v>25</v>
      </c>
      <c r="F33" s="52">
        <v>0</v>
      </c>
      <c r="G33" s="52">
        <v>0</v>
      </c>
      <c r="H33" s="52">
        <v>0</v>
      </c>
      <c r="I33" s="52">
        <v>0</v>
      </c>
      <c r="J33" s="52">
        <v>0</v>
      </c>
      <c r="K33" s="52">
        <v>0</v>
      </c>
      <c r="L33" s="52">
        <v>20</v>
      </c>
      <c r="M33" s="52">
        <v>0</v>
      </c>
      <c r="N33" s="52">
        <v>0</v>
      </c>
      <c r="O33" s="52">
        <v>0</v>
      </c>
      <c r="P33" s="52">
        <f t="shared" si="0"/>
        <v>24</v>
      </c>
      <c r="Q33" s="52">
        <f t="shared" si="1"/>
        <v>25</v>
      </c>
      <c r="R33" s="52">
        <v>0</v>
      </c>
      <c r="S33" s="52">
        <v>0</v>
      </c>
      <c r="T33" s="52">
        <v>0</v>
      </c>
      <c r="U33" s="52">
        <v>0</v>
      </c>
      <c r="V33" s="52">
        <v>1</v>
      </c>
      <c r="W33" s="52">
        <v>0</v>
      </c>
      <c r="X33" s="52">
        <f t="shared" si="2"/>
        <v>1</v>
      </c>
      <c r="Y33" s="55">
        <f t="shared" si="3"/>
        <v>0</v>
      </c>
    </row>
    <row r="34" spans="1:25" s="3" customFormat="1" ht="12.75">
      <c r="A34" s="56" t="s">
        <v>42</v>
      </c>
      <c r="B34" s="92">
        <v>1</v>
      </c>
      <c r="C34" s="57">
        <v>1</v>
      </c>
      <c r="D34" s="57">
        <v>0</v>
      </c>
      <c r="E34" s="57">
        <v>0</v>
      </c>
      <c r="F34" s="57">
        <v>0</v>
      </c>
      <c r="G34" s="57">
        <v>0</v>
      </c>
      <c r="H34" s="57">
        <v>0</v>
      </c>
      <c r="I34" s="57">
        <v>0</v>
      </c>
      <c r="J34" s="57">
        <v>0</v>
      </c>
      <c r="K34" s="57">
        <v>0</v>
      </c>
      <c r="L34" s="57">
        <v>0</v>
      </c>
      <c r="M34" s="57">
        <v>0</v>
      </c>
      <c r="N34" s="57">
        <v>0</v>
      </c>
      <c r="O34" s="57">
        <v>0</v>
      </c>
      <c r="P34" s="57">
        <f t="shared" si="0"/>
        <v>0</v>
      </c>
      <c r="Q34" s="57">
        <f t="shared" si="1"/>
        <v>0</v>
      </c>
      <c r="R34" s="57">
        <v>1</v>
      </c>
      <c r="S34" s="57">
        <v>1</v>
      </c>
      <c r="T34" s="57">
        <v>0</v>
      </c>
      <c r="U34" s="57">
        <v>0</v>
      </c>
      <c r="V34" s="57">
        <v>0</v>
      </c>
      <c r="W34" s="57">
        <v>0</v>
      </c>
      <c r="X34" s="57">
        <f t="shared" si="2"/>
        <v>1</v>
      </c>
      <c r="Y34" s="59">
        <f t="shared" si="3"/>
        <v>1</v>
      </c>
    </row>
    <row r="35" spans="1:25" s="3" customFormat="1" ht="12.75">
      <c r="A35" s="56" t="s">
        <v>43</v>
      </c>
      <c r="B35" s="91">
        <v>39</v>
      </c>
      <c r="C35" s="52">
        <v>39</v>
      </c>
      <c r="D35" s="52">
        <v>0</v>
      </c>
      <c r="E35" s="52">
        <v>1</v>
      </c>
      <c r="F35" s="52">
        <v>0</v>
      </c>
      <c r="G35" s="52">
        <v>0</v>
      </c>
      <c r="H35" s="52">
        <v>1</v>
      </c>
      <c r="I35" s="52">
        <v>0</v>
      </c>
      <c r="J35" s="52">
        <v>1</v>
      </c>
      <c r="K35" s="52">
        <v>0</v>
      </c>
      <c r="L35" s="52">
        <v>8</v>
      </c>
      <c r="M35" s="52">
        <v>0</v>
      </c>
      <c r="N35" s="52">
        <v>0</v>
      </c>
      <c r="O35" s="52">
        <v>0</v>
      </c>
      <c r="P35" s="52">
        <f t="shared" si="0"/>
        <v>10</v>
      </c>
      <c r="Q35" s="52">
        <f t="shared" si="1"/>
        <v>1</v>
      </c>
      <c r="R35" s="52">
        <v>28</v>
      </c>
      <c r="S35" s="52">
        <v>38</v>
      </c>
      <c r="T35" s="52">
        <v>1</v>
      </c>
      <c r="U35" s="52">
        <v>0</v>
      </c>
      <c r="V35" s="52">
        <v>0</v>
      </c>
      <c r="W35" s="52">
        <v>0</v>
      </c>
      <c r="X35" s="52">
        <f t="shared" si="2"/>
        <v>29</v>
      </c>
      <c r="Y35" s="55">
        <f t="shared" si="3"/>
        <v>38</v>
      </c>
    </row>
    <row r="36" spans="1:25" s="3" customFormat="1" ht="12.75">
      <c r="A36" s="56" t="s">
        <v>44</v>
      </c>
      <c r="B36" s="92">
        <v>2</v>
      </c>
      <c r="C36" s="57">
        <v>2</v>
      </c>
      <c r="D36" s="57">
        <v>0</v>
      </c>
      <c r="E36" s="57">
        <v>0</v>
      </c>
      <c r="F36" s="57">
        <v>0</v>
      </c>
      <c r="G36" s="57">
        <v>0</v>
      </c>
      <c r="H36" s="57">
        <v>0</v>
      </c>
      <c r="I36" s="57">
        <v>0</v>
      </c>
      <c r="J36" s="57">
        <v>2</v>
      </c>
      <c r="K36" s="57">
        <v>2</v>
      </c>
      <c r="L36" s="57">
        <v>0</v>
      </c>
      <c r="M36" s="57">
        <v>0</v>
      </c>
      <c r="N36" s="57">
        <v>0</v>
      </c>
      <c r="O36" s="57">
        <v>0</v>
      </c>
      <c r="P36" s="57">
        <f t="shared" si="0"/>
        <v>2</v>
      </c>
      <c r="Q36" s="57">
        <f t="shared" si="1"/>
        <v>2</v>
      </c>
      <c r="R36" s="57">
        <v>0</v>
      </c>
      <c r="S36" s="57">
        <v>0</v>
      </c>
      <c r="T36" s="57">
        <v>0</v>
      </c>
      <c r="U36" s="57">
        <v>0</v>
      </c>
      <c r="V36" s="57">
        <v>0</v>
      </c>
      <c r="W36" s="57">
        <v>0</v>
      </c>
      <c r="X36" s="57">
        <f t="shared" si="2"/>
        <v>0</v>
      </c>
      <c r="Y36" s="59">
        <f t="shared" si="3"/>
        <v>0</v>
      </c>
    </row>
    <row r="37" spans="1:25" s="3" customFormat="1" ht="12.75">
      <c r="A37" s="56" t="s">
        <v>45</v>
      </c>
      <c r="B37" s="91">
        <v>80</v>
      </c>
      <c r="C37" s="52">
        <v>80</v>
      </c>
      <c r="D37" s="52">
        <v>10</v>
      </c>
      <c r="E37" s="52">
        <v>71</v>
      </c>
      <c r="F37" s="52">
        <v>20</v>
      </c>
      <c r="G37" s="52">
        <v>0</v>
      </c>
      <c r="H37" s="52">
        <v>0</v>
      </c>
      <c r="I37" s="52">
        <v>0</v>
      </c>
      <c r="J37" s="52">
        <v>0</v>
      </c>
      <c r="K37" s="52">
        <v>0</v>
      </c>
      <c r="L37" s="52">
        <v>21</v>
      </c>
      <c r="M37" s="52">
        <v>2</v>
      </c>
      <c r="N37" s="52">
        <v>0</v>
      </c>
      <c r="O37" s="52">
        <v>0</v>
      </c>
      <c r="P37" s="52">
        <f t="shared" si="0"/>
        <v>51</v>
      </c>
      <c r="Q37" s="52">
        <f t="shared" si="1"/>
        <v>73</v>
      </c>
      <c r="R37" s="52">
        <v>23</v>
      </c>
      <c r="S37" s="52">
        <v>5</v>
      </c>
      <c r="T37" s="52">
        <v>5</v>
      </c>
      <c r="U37" s="52">
        <v>2</v>
      </c>
      <c r="V37" s="52">
        <v>1</v>
      </c>
      <c r="W37" s="52">
        <v>0</v>
      </c>
      <c r="X37" s="52">
        <f t="shared" si="2"/>
        <v>29</v>
      </c>
      <c r="Y37" s="55">
        <f t="shared" si="3"/>
        <v>7</v>
      </c>
    </row>
    <row r="38" spans="1:25" s="3" customFormat="1" ht="12.75">
      <c r="A38" s="56" t="s">
        <v>46</v>
      </c>
      <c r="B38" s="92">
        <v>5</v>
      </c>
      <c r="C38" s="57">
        <v>5</v>
      </c>
      <c r="D38" s="57">
        <v>0</v>
      </c>
      <c r="E38" s="57">
        <v>5</v>
      </c>
      <c r="F38" s="57">
        <v>0</v>
      </c>
      <c r="G38" s="57">
        <v>0</v>
      </c>
      <c r="H38" s="57">
        <v>0</v>
      </c>
      <c r="I38" s="57">
        <v>0</v>
      </c>
      <c r="J38" s="57">
        <v>0</v>
      </c>
      <c r="K38" s="57">
        <v>0</v>
      </c>
      <c r="L38" s="57">
        <v>5</v>
      </c>
      <c r="M38" s="57">
        <v>0</v>
      </c>
      <c r="N38" s="57">
        <v>0</v>
      </c>
      <c r="O38" s="57">
        <v>0</v>
      </c>
      <c r="P38" s="57">
        <f t="shared" si="0"/>
        <v>5</v>
      </c>
      <c r="Q38" s="57">
        <f t="shared" si="1"/>
        <v>5</v>
      </c>
      <c r="R38" s="57">
        <v>0</v>
      </c>
      <c r="S38" s="57">
        <v>0</v>
      </c>
      <c r="T38" s="57">
        <v>0</v>
      </c>
      <c r="U38" s="57">
        <v>0</v>
      </c>
      <c r="V38" s="57">
        <v>0</v>
      </c>
      <c r="W38" s="57">
        <v>0</v>
      </c>
      <c r="X38" s="57">
        <f t="shared" si="2"/>
        <v>0</v>
      </c>
      <c r="Y38" s="59">
        <f t="shared" si="3"/>
        <v>0</v>
      </c>
    </row>
    <row r="39" spans="1:25" s="3" customFormat="1" ht="12.75">
      <c r="A39" s="56" t="s">
        <v>47</v>
      </c>
      <c r="B39" s="91">
        <v>42</v>
      </c>
      <c r="C39" s="52">
        <v>42</v>
      </c>
      <c r="D39" s="52">
        <v>1</v>
      </c>
      <c r="E39" s="52">
        <v>2</v>
      </c>
      <c r="F39" s="52">
        <v>0</v>
      </c>
      <c r="G39" s="52">
        <v>0</v>
      </c>
      <c r="H39" s="52">
        <v>2</v>
      </c>
      <c r="I39" s="52">
        <v>0</v>
      </c>
      <c r="J39" s="52">
        <v>9</v>
      </c>
      <c r="K39" s="52">
        <v>2</v>
      </c>
      <c r="L39" s="52">
        <v>6</v>
      </c>
      <c r="M39" s="52">
        <v>4</v>
      </c>
      <c r="N39" s="52">
        <v>0</v>
      </c>
      <c r="O39" s="52">
        <v>0</v>
      </c>
      <c r="P39" s="52">
        <f t="shared" si="0"/>
        <v>18</v>
      </c>
      <c r="Q39" s="52">
        <f t="shared" si="1"/>
        <v>8</v>
      </c>
      <c r="R39" s="52">
        <v>23</v>
      </c>
      <c r="S39" s="52">
        <v>34</v>
      </c>
      <c r="T39" s="52">
        <v>0</v>
      </c>
      <c r="U39" s="52">
        <v>0</v>
      </c>
      <c r="V39" s="52">
        <v>1</v>
      </c>
      <c r="W39" s="52">
        <v>0</v>
      </c>
      <c r="X39" s="52">
        <f t="shared" si="2"/>
        <v>24</v>
      </c>
      <c r="Y39" s="55">
        <f t="shared" si="3"/>
        <v>34</v>
      </c>
    </row>
    <row r="40" spans="1:25" s="3" customFormat="1" ht="12.75">
      <c r="A40" s="51" t="s">
        <v>48</v>
      </c>
      <c r="B40" s="92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>
        <f t="shared" si="0"/>
        <v>0</v>
      </c>
      <c r="Q40" s="57"/>
      <c r="R40" s="57"/>
      <c r="S40" s="57"/>
      <c r="T40" s="57"/>
      <c r="U40" s="57"/>
      <c r="V40" s="57"/>
      <c r="W40" s="57"/>
      <c r="X40" s="57"/>
      <c r="Y40" s="59"/>
    </row>
    <row r="41" spans="1:25" s="3" customFormat="1" ht="12.75">
      <c r="A41" s="56" t="s">
        <v>49</v>
      </c>
      <c r="B41" s="91">
        <v>1</v>
      </c>
      <c r="C41" s="52">
        <v>1</v>
      </c>
      <c r="D41" s="52">
        <v>1</v>
      </c>
      <c r="E41" s="52">
        <v>1</v>
      </c>
      <c r="F41" s="52">
        <v>0</v>
      </c>
      <c r="G41" s="52">
        <v>0</v>
      </c>
      <c r="H41" s="52">
        <v>0</v>
      </c>
      <c r="I41" s="52">
        <v>0</v>
      </c>
      <c r="J41" s="52">
        <v>0</v>
      </c>
      <c r="K41" s="52">
        <v>0</v>
      </c>
      <c r="L41" s="52">
        <v>0</v>
      </c>
      <c r="M41" s="52">
        <v>0</v>
      </c>
      <c r="N41" s="52">
        <v>0</v>
      </c>
      <c r="O41" s="52">
        <v>0</v>
      </c>
      <c r="P41" s="52">
        <f t="shared" si="0"/>
        <v>1</v>
      </c>
      <c r="Q41" s="52">
        <f t="shared" si="1"/>
        <v>1</v>
      </c>
      <c r="R41" s="52">
        <v>0</v>
      </c>
      <c r="S41" s="52">
        <v>0</v>
      </c>
      <c r="T41" s="52">
        <v>0</v>
      </c>
      <c r="U41" s="52">
        <v>0</v>
      </c>
      <c r="V41" s="52">
        <v>0</v>
      </c>
      <c r="W41" s="52">
        <v>0</v>
      </c>
      <c r="X41" s="52">
        <f t="shared" si="2"/>
        <v>0</v>
      </c>
      <c r="Y41" s="55">
        <f t="shared" si="3"/>
        <v>0</v>
      </c>
    </row>
    <row r="42" spans="1:25" s="3" customFormat="1" ht="12.75">
      <c r="A42" s="56" t="s">
        <v>50</v>
      </c>
      <c r="B42" s="92">
        <v>1</v>
      </c>
      <c r="C42" s="57">
        <v>1</v>
      </c>
      <c r="D42" s="57">
        <v>0</v>
      </c>
      <c r="E42" s="57">
        <v>1</v>
      </c>
      <c r="F42" s="57">
        <v>0</v>
      </c>
      <c r="G42" s="57">
        <v>0</v>
      </c>
      <c r="H42" s="57">
        <v>0</v>
      </c>
      <c r="I42" s="57">
        <v>0</v>
      </c>
      <c r="J42" s="57">
        <v>0</v>
      </c>
      <c r="K42" s="57">
        <v>0</v>
      </c>
      <c r="L42" s="57">
        <v>1</v>
      </c>
      <c r="M42" s="57">
        <v>0</v>
      </c>
      <c r="N42" s="57">
        <v>0</v>
      </c>
      <c r="O42" s="57">
        <v>0</v>
      </c>
      <c r="P42" s="57">
        <f t="shared" si="0"/>
        <v>1</v>
      </c>
      <c r="Q42" s="57">
        <f t="shared" si="1"/>
        <v>1</v>
      </c>
      <c r="R42" s="57">
        <v>0</v>
      </c>
      <c r="S42" s="57">
        <v>0</v>
      </c>
      <c r="T42" s="57">
        <v>0</v>
      </c>
      <c r="U42" s="57">
        <v>0</v>
      </c>
      <c r="V42" s="57">
        <v>0</v>
      </c>
      <c r="W42" s="57">
        <v>0</v>
      </c>
      <c r="X42" s="57">
        <f t="shared" si="2"/>
        <v>0</v>
      </c>
      <c r="Y42" s="59">
        <f t="shared" si="3"/>
        <v>0</v>
      </c>
    </row>
    <row r="43" spans="1:25" s="3" customFormat="1" ht="12.75">
      <c r="A43" s="56" t="s">
        <v>51</v>
      </c>
      <c r="B43" s="91">
        <v>1</v>
      </c>
      <c r="C43" s="52">
        <v>1</v>
      </c>
      <c r="D43" s="52">
        <v>1</v>
      </c>
      <c r="E43" s="52">
        <v>1</v>
      </c>
      <c r="F43" s="52">
        <v>0</v>
      </c>
      <c r="G43" s="52">
        <v>0</v>
      </c>
      <c r="H43" s="52">
        <v>0</v>
      </c>
      <c r="I43" s="52">
        <v>0</v>
      </c>
      <c r="J43" s="52">
        <v>0</v>
      </c>
      <c r="K43" s="52">
        <v>0</v>
      </c>
      <c r="L43" s="52">
        <v>0</v>
      </c>
      <c r="M43" s="52">
        <v>0</v>
      </c>
      <c r="N43" s="52">
        <v>0</v>
      </c>
      <c r="O43" s="52">
        <v>0</v>
      </c>
      <c r="P43" s="52">
        <f t="shared" si="0"/>
        <v>1</v>
      </c>
      <c r="Q43" s="52">
        <f t="shared" si="1"/>
        <v>1</v>
      </c>
      <c r="R43" s="52">
        <v>0</v>
      </c>
      <c r="S43" s="52">
        <v>0</v>
      </c>
      <c r="T43" s="52">
        <v>0</v>
      </c>
      <c r="U43" s="52">
        <v>0</v>
      </c>
      <c r="V43" s="52">
        <v>0</v>
      </c>
      <c r="W43" s="52">
        <v>0</v>
      </c>
      <c r="X43" s="52">
        <f t="shared" si="2"/>
        <v>0</v>
      </c>
      <c r="Y43" s="55">
        <f t="shared" si="3"/>
        <v>0</v>
      </c>
    </row>
    <row r="44" spans="1:25" s="3" customFormat="1" ht="12.75">
      <c r="A44" s="56" t="s">
        <v>52</v>
      </c>
      <c r="B44" s="92">
        <v>1</v>
      </c>
      <c r="C44" s="57">
        <v>1</v>
      </c>
      <c r="D44" s="57">
        <v>1</v>
      </c>
      <c r="E44" s="57">
        <v>1</v>
      </c>
      <c r="F44" s="57">
        <v>0</v>
      </c>
      <c r="G44" s="57">
        <v>0</v>
      </c>
      <c r="H44" s="57">
        <v>0</v>
      </c>
      <c r="I44" s="57">
        <v>0</v>
      </c>
      <c r="J44" s="57">
        <v>0</v>
      </c>
      <c r="K44" s="57">
        <v>0</v>
      </c>
      <c r="L44" s="57">
        <v>0</v>
      </c>
      <c r="M44" s="57">
        <v>0</v>
      </c>
      <c r="N44" s="57">
        <v>0</v>
      </c>
      <c r="O44" s="57">
        <v>0</v>
      </c>
      <c r="P44" s="57">
        <f t="shared" si="0"/>
        <v>1</v>
      </c>
      <c r="Q44" s="57">
        <f t="shared" si="1"/>
        <v>1</v>
      </c>
      <c r="R44" s="57">
        <v>0</v>
      </c>
      <c r="S44" s="57">
        <v>0</v>
      </c>
      <c r="T44" s="57">
        <v>0</v>
      </c>
      <c r="U44" s="57">
        <v>0</v>
      </c>
      <c r="V44" s="57">
        <v>0</v>
      </c>
      <c r="W44" s="57">
        <v>0</v>
      </c>
      <c r="X44" s="57">
        <f t="shared" si="2"/>
        <v>0</v>
      </c>
      <c r="Y44" s="59">
        <f t="shared" si="3"/>
        <v>0</v>
      </c>
    </row>
    <row r="45" spans="1:25" s="3" customFormat="1" ht="12.75">
      <c r="A45" s="56" t="s">
        <v>53</v>
      </c>
      <c r="B45" s="91">
        <v>7</v>
      </c>
      <c r="C45" s="52">
        <v>7</v>
      </c>
      <c r="D45" s="52">
        <v>0</v>
      </c>
      <c r="E45" s="52">
        <v>7</v>
      </c>
      <c r="F45" s="52">
        <v>0</v>
      </c>
      <c r="G45" s="52">
        <v>0</v>
      </c>
      <c r="H45" s="52">
        <v>0</v>
      </c>
      <c r="I45" s="52">
        <v>0</v>
      </c>
      <c r="J45" s="52">
        <v>0</v>
      </c>
      <c r="K45" s="52">
        <v>0</v>
      </c>
      <c r="L45" s="52">
        <v>7</v>
      </c>
      <c r="M45" s="52">
        <v>0</v>
      </c>
      <c r="N45" s="52">
        <v>0</v>
      </c>
      <c r="O45" s="52">
        <v>0</v>
      </c>
      <c r="P45" s="52">
        <f t="shared" si="0"/>
        <v>7</v>
      </c>
      <c r="Q45" s="52">
        <f t="shared" si="1"/>
        <v>7</v>
      </c>
      <c r="R45" s="52">
        <v>0</v>
      </c>
      <c r="S45" s="52">
        <v>0</v>
      </c>
      <c r="T45" s="52">
        <v>0</v>
      </c>
      <c r="U45" s="52">
        <v>0</v>
      </c>
      <c r="V45" s="52">
        <v>0</v>
      </c>
      <c r="W45" s="52">
        <v>0</v>
      </c>
      <c r="X45" s="52">
        <f t="shared" si="2"/>
        <v>0</v>
      </c>
      <c r="Y45" s="55">
        <f t="shared" si="3"/>
        <v>0</v>
      </c>
    </row>
    <row r="46" spans="1:25" s="3" customFormat="1" ht="12.75">
      <c r="A46" s="56" t="s">
        <v>54</v>
      </c>
      <c r="B46" s="92">
        <v>1</v>
      </c>
      <c r="C46" s="57">
        <v>1</v>
      </c>
      <c r="D46" s="57">
        <v>0</v>
      </c>
      <c r="E46" s="57">
        <v>0</v>
      </c>
      <c r="F46" s="57">
        <v>0</v>
      </c>
      <c r="G46" s="57">
        <v>0</v>
      </c>
      <c r="H46" s="57">
        <v>0</v>
      </c>
      <c r="I46" s="57">
        <v>0</v>
      </c>
      <c r="J46" s="57">
        <v>0</v>
      </c>
      <c r="K46" s="57">
        <v>0</v>
      </c>
      <c r="L46" s="57">
        <v>1</v>
      </c>
      <c r="M46" s="57">
        <v>0</v>
      </c>
      <c r="N46" s="57">
        <v>0</v>
      </c>
      <c r="O46" s="57">
        <v>1</v>
      </c>
      <c r="P46" s="57">
        <f t="shared" si="0"/>
        <v>1</v>
      </c>
      <c r="Q46" s="57">
        <f t="shared" si="1"/>
        <v>1</v>
      </c>
      <c r="R46" s="57">
        <v>0</v>
      </c>
      <c r="S46" s="57">
        <v>0</v>
      </c>
      <c r="T46" s="57">
        <v>0</v>
      </c>
      <c r="U46" s="57">
        <v>0</v>
      </c>
      <c r="V46" s="57">
        <v>0</v>
      </c>
      <c r="W46" s="57">
        <v>0</v>
      </c>
      <c r="X46" s="57">
        <f t="shared" si="2"/>
        <v>0</v>
      </c>
      <c r="Y46" s="59">
        <f t="shared" si="3"/>
        <v>0</v>
      </c>
    </row>
    <row r="47" spans="1:25" s="3" customFormat="1" ht="12.75">
      <c r="A47" s="56" t="s">
        <v>55</v>
      </c>
      <c r="B47" s="91">
        <v>1</v>
      </c>
      <c r="C47" s="52">
        <v>1</v>
      </c>
      <c r="D47" s="52">
        <v>0</v>
      </c>
      <c r="E47" s="52">
        <v>0</v>
      </c>
      <c r="F47" s="52">
        <v>0</v>
      </c>
      <c r="G47" s="52">
        <v>0</v>
      </c>
      <c r="H47" s="52">
        <v>0</v>
      </c>
      <c r="I47" s="52">
        <v>0</v>
      </c>
      <c r="J47" s="52">
        <v>0</v>
      </c>
      <c r="K47" s="52">
        <v>0</v>
      </c>
      <c r="L47" s="52">
        <v>1</v>
      </c>
      <c r="M47" s="52">
        <v>0</v>
      </c>
      <c r="N47" s="52">
        <v>0</v>
      </c>
      <c r="O47" s="52">
        <v>0</v>
      </c>
      <c r="P47" s="52">
        <f t="shared" si="0"/>
        <v>1</v>
      </c>
      <c r="Q47" s="52">
        <f t="shared" si="1"/>
        <v>0</v>
      </c>
      <c r="R47" s="52">
        <v>0</v>
      </c>
      <c r="S47" s="52">
        <v>0</v>
      </c>
      <c r="T47" s="52">
        <v>0</v>
      </c>
      <c r="U47" s="52">
        <v>1</v>
      </c>
      <c r="V47" s="52">
        <v>0</v>
      </c>
      <c r="W47" s="52">
        <v>0</v>
      </c>
      <c r="X47" s="52">
        <f t="shared" si="2"/>
        <v>0</v>
      </c>
      <c r="Y47" s="55">
        <f t="shared" si="3"/>
        <v>1</v>
      </c>
    </row>
    <row r="48" spans="1:25" s="3" customFormat="1" ht="12.75">
      <c r="A48" s="94"/>
      <c r="B48" s="93"/>
      <c r="C48" s="69"/>
      <c r="D48" s="68"/>
      <c r="E48" s="68"/>
      <c r="F48" s="68"/>
      <c r="G48" s="68"/>
      <c r="H48" s="68"/>
      <c r="I48" s="68"/>
      <c r="J48" s="68"/>
      <c r="K48" s="68"/>
      <c r="L48" s="68"/>
      <c r="M48" s="69"/>
      <c r="N48" s="68"/>
      <c r="O48" s="68"/>
      <c r="P48" s="68"/>
      <c r="Q48" s="68"/>
      <c r="R48" s="83"/>
      <c r="S48" s="40"/>
      <c r="T48" s="40"/>
      <c r="U48" s="40"/>
      <c r="V48" s="40"/>
      <c r="W48" s="41"/>
      <c r="X48" s="42"/>
      <c r="Y48" s="60"/>
    </row>
    <row r="49" spans="1:25" s="3" customFormat="1" ht="12.75" customHeight="1">
      <c r="A49" s="14" t="s">
        <v>56</v>
      </c>
      <c r="B49" s="43"/>
      <c r="C49" s="61"/>
      <c r="D49" s="61"/>
      <c r="E49" s="61"/>
      <c r="F49" s="61"/>
      <c r="G49" s="61"/>
      <c r="H49" s="80"/>
      <c r="I49" s="61"/>
      <c r="J49" s="61"/>
      <c r="K49" s="61"/>
      <c r="L49" s="61"/>
      <c r="M49" s="61"/>
      <c r="N49" s="61"/>
      <c r="O49" s="61"/>
      <c r="P49" s="61"/>
      <c r="Q49" s="61"/>
      <c r="R49" s="84"/>
      <c r="S49" s="61"/>
      <c r="T49" s="61"/>
      <c r="U49" s="61"/>
      <c r="V49" s="61"/>
      <c r="W49" s="61"/>
      <c r="X49" s="61"/>
      <c r="Y49" s="62"/>
    </row>
    <row r="50" spans="1:25" s="3" customFormat="1" ht="12.75">
      <c r="A50" s="76"/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2"/>
    </row>
    <row r="51" spans="1:25" s="3" customFormat="1" ht="12.75">
      <c r="A51" s="10"/>
      <c r="B51" s="63"/>
      <c r="C51" s="61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4"/>
    </row>
    <row r="52" spans="1:25" ht="12">
      <c r="A52" s="31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2"/>
    </row>
    <row r="53" spans="1:25" ht="12">
      <c r="A53" s="31"/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2"/>
    </row>
    <row r="54" spans="1:25" ht="12.75" thickBot="1">
      <c r="A54" s="32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6"/>
      <c r="X54" s="65"/>
      <c r="Y54" s="67"/>
    </row>
  </sheetData>
  <sheetProtection/>
  <mergeCells count="17">
    <mergeCell ref="A6:A8"/>
    <mergeCell ref="P6:Q8"/>
    <mergeCell ref="D6:O6"/>
    <mergeCell ref="R6:S8"/>
    <mergeCell ref="T6:U8"/>
    <mergeCell ref="V6:W8"/>
    <mergeCell ref="D7:E8"/>
    <mergeCell ref="B2:Q2"/>
    <mergeCell ref="B4:Q4"/>
    <mergeCell ref="R2:Y2"/>
    <mergeCell ref="R4:Y4"/>
    <mergeCell ref="X6:Y8"/>
    <mergeCell ref="N7:O8"/>
    <mergeCell ref="L7:M8"/>
    <mergeCell ref="J7:K8"/>
    <mergeCell ref="H7:I8"/>
    <mergeCell ref="F7:G8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scale="57" r:id="rId1"/>
  <ignoredErrors>
    <ignoredError sqref="A10:C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sbchaturvedi</dc:creator>
  <cp:keywords/>
  <dc:description/>
  <cp:lastModifiedBy>ADMIN</cp:lastModifiedBy>
  <cp:lastPrinted>2017-03-14T05:33:27Z</cp:lastPrinted>
  <dcterms:created xsi:type="dcterms:W3CDTF">2011-01-17T06:55:22Z</dcterms:created>
  <dcterms:modified xsi:type="dcterms:W3CDTF">2017-03-14T05:40:11Z</dcterms:modified>
  <cp:category/>
  <cp:version/>
  <cp:contentType/>
  <cp:contentStatus/>
</cp:coreProperties>
</file>