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9.1'!$A$1:$M$67</definedName>
    <definedName name="Print_Area_MI" localSheetId="0">'T 9.1'!$A$1:$G$67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<sst xmlns="http://schemas.openxmlformats.org/spreadsheetml/2006/main" count="84" uniqueCount="61">
  <si>
    <t>HORTICULTURE</t>
  </si>
  <si>
    <t>Fruits</t>
  </si>
  <si>
    <t>Area</t>
  </si>
  <si>
    <t>Production</t>
  </si>
  <si>
    <t>Vegetables</t>
  </si>
  <si>
    <t>Ministry of Agriculture</t>
  </si>
  <si>
    <t>Plantation Crops</t>
  </si>
  <si>
    <t>Spices</t>
  </si>
  <si>
    <t>Honey</t>
  </si>
  <si>
    <t>Crops</t>
  </si>
  <si>
    <t>2007-08</t>
  </si>
  <si>
    <t>Mango</t>
  </si>
  <si>
    <t>Apple</t>
  </si>
  <si>
    <t>Banana</t>
  </si>
  <si>
    <t>Citrus</t>
  </si>
  <si>
    <t>Guava</t>
  </si>
  <si>
    <t>Grapes</t>
  </si>
  <si>
    <t>Papaya</t>
  </si>
  <si>
    <t>Pineapple</t>
  </si>
  <si>
    <t>Pomegranate</t>
  </si>
  <si>
    <t>Sapota</t>
  </si>
  <si>
    <t>Others</t>
  </si>
  <si>
    <t>Total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</si>
  <si>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</si>
  <si>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</si>
  <si>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</si>
  <si>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</si>
  <si>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</si>
  <si>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</si>
  <si>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</si>
  <si>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</si>
  <si>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</si>
  <si>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</si>
  <si>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</si>
  <si>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Almond/Walnut</t>
  </si>
  <si>
    <t>Flowers Loose</t>
  </si>
  <si>
    <t>Flowers Cut*</t>
  </si>
  <si>
    <t xml:space="preserve">Mushroom </t>
  </si>
  <si>
    <t xml:space="preserve"> %age growth of Horticultural Crops</t>
  </si>
  <si>
    <t>Horticulture</t>
  </si>
  <si>
    <t>Note : Totals may not match due to rounding off of figures.</t>
  </si>
  <si>
    <t>Table 9.1 -  AREA AND PRODUCTION ESTIMATES OF HORTICULTURE CROPS -SUMMARY</t>
  </si>
  <si>
    <t>Area ( In '000' hectare )</t>
  </si>
  <si>
    <t>Production ( In '000' tonne)</t>
  </si>
  <si>
    <t>2008-09</t>
  </si>
  <si>
    <t xml:space="preserve">2009-10 </t>
  </si>
  <si>
    <t>2009-10 over 2008-09</t>
  </si>
  <si>
    <t>Grand Total</t>
  </si>
  <si>
    <t>Plantation Crops: Coconut, Cashewnut, Arecanut and Cocoa.</t>
  </si>
  <si>
    <t>Nut = Almond and Walnuts</t>
  </si>
  <si>
    <t>Litchi</t>
  </si>
  <si>
    <t xml:space="preserve">2010-11 </t>
  </si>
  <si>
    <t>2010-11 over 2009-10</t>
  </si>
  <si>
    <t>* Lakh Numbers, not included in total and Area of Cut Flowers included in the area of loose flowers.</t>
  </si>
  <si>
    <t>Total may not match due to rounding off of figures.</t>
  </si>
  <si>
    <t>(included in  fruits)</t>
  </si>
  <si>
    <t>2011-12 over 2010-11</t>
  </si>
  <si>
    <t xml:space="preserve">2011-12 </t>
  </si>
  <si>
    <t>2012-13</t>
  </si>
  <si>
    <t>2012-13 over 2011-12</t>
  </si>
  <si>
    <t xml:space="preserve">Source : Indian Horticulture Database 2013,National Horticulture Board, 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</si>
</sst>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;[Red]0"/>
    <numFmt numFmtId="183" formatCode="0.000"/>
    <numFmt numFmtId="184" formatCode="#,##0.0_);\(#,##0.0\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" fontId="3" fillId="33" borderId="10" xfId="55" applyNumberFormat="1" applyFont="1" applyFill="1" applyBorder="1" applyAlignment="1">
      <alignment horizontal="right" vertical="center" indent="1"/>
      <protection/>
    </xf>
    <xf numFmtId="1" fontId="3" fillId="33" borderId="10" xfId="55" applyNumberFormat="1" applyFont="1" applyFill="1" applyBorder="1" applyAlignment="1">
      <alignment horizontal="center" vertical="center"/>
      <protection/>
    </xf>
    <xf numFmtId="1" fontId="2" fillId="34" borderId="0" xfId="55" applyNumberFormat="1" applyFont="1" applyFill="1" applyBorder="1" applyAlignment="1">
      <alignment horizontal="center" vertical="center"/>
      <protection/>
    </xf>
    <xf numFmtId="181" fontId="2" fillId="34" borderId="0" xfId="55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0" fontId="3" fillId="33" borderId="11" xfId="55" applyFont="1" applyFill="1" applyBorder="1" applyAlignment="1">
      <alignment horizontal="center" vertical="center"/>
      <protection/>
    </xf>
    <xf numFmtId="1" fontId="3" fillId="33" borderId="11" xfId="55" applyNumberFormat="1" applyFont="1" applyFill="1" applyBorder="1" applyAlignment="1">
      <alignment horizontal="right" vertical="center" indent="1"/>
      <protection/>
    </xf>
    <xf numFmtId="2" fontId="2" fillId="34" borderId="0" xfId="55" applyNumberFormat="1" applyFont="1" applyFill="1" applyBorder="1">
      <alignment/>
      <protection/>
    </xf>
    <xf numFmtId="181" fontId="2" fillId="34" borderId="0" xfId="55" applyNumberFormat="1" applyFont="1" applyFill="1" applyBorder="1" applyAlignment="1">
      <alignment horizontal="center"/>
      <protection/>
    </xf>
    <xf numFmtId="0" fontId="2" fillId="35" borderId="0" xfId="0" applyFont="1" applyFill="1" applyAlignment="1">
      <alignment/>
    </xf>
    <xf numFmtId="1" fontId="2" fillId="35" borderId="0" xfId="55" applyNumberFormat="1" applyFont="1" applyFill="1" applyBorder="1" applyAlignment="1">
      <alignment horizontal="center" vertical="center"/>
      <protection/>
    </xf>
    <xf numFmtId="2" fontId="3" fillId="35" borderId="0" xfId="55" applyNumberFormat="1" applyFont="1" applyFill="1" applyBorder="1">
      <alignment/>
      <protection/>
    </xf>
    <xf numFmtId="181" fontId="3" fillId="35" borderId="0" xfId="55" applyNumberFormat="1" applyFont="1" applyFill="1" applyBorder="1" applyAlignment="1">
      <alignment horizontal="center"/>
      <protection/>
    </xf>
    <xf numFmtId="2" fontId="2" fillId="35" borderId="10" xfId="55" applyNumberFormat="1" applyFont="1" applyFill="1" applyBorder="1">
      <alignment/>
      <protection/>
    </xf>
    <xf numFmtId="181" fontId="2" fillId="35" borderId="10" xfId="55" applyNumberFormat="1" applyFont="1" applyFill="1" applyBorder="1" applyAlignment="1">
      <alignment horizontal="center"/>
      <protection/>
    </xf>
    <xf numFmtId="0" fontId="2" fillId="33" borderId="0" xfId="55" applyFont="1" applyFill="1" applyBorder="1">
      <alignment/>
      <protection/>
    </xf>
    <xf numFmtId="1" fontId="2" fillId="33" borderId="0" xfId="55" applyNumberFormat="1" applyFont="1" applyFill="1" applyBorder="1" applyAlignment="1">
      <alignment horizontal="right" indent="1"/>
      <protection/>
    </xf>
    <xf numFmtId="0" fontId="2" fillId="33" borderId="10" xfId="55" applyFont="1" applyFill="1" applyBorder="1">
      <alignment/>
      <protection/>
    </xf>
    <xf numFmtId="1" fontId="2" fillId="33" borderId="10" xfId="55" applyNumberFormat="1" applyFont="1" applyFill="1" applyBorder="1" applyAlignment="1">
      <alignment horizontal="right" indent="1"/>
      <protection/>
    </xf>
    <xf numFmtId="1" fontId="3" fillId="35" borderId="0" xfId="55" applyNumberFormat="1" applyFont="1" applyFill="1" applyBorder="1" applyAlignment="1">
      <alignment horizontal="center" vertical="center"/>
      <protection/>
    </xf>
    <xf numFmtId="1" fontId="8" fillId="34" borderId="0" xfId="55" applyNumberFormat="1" applyFont="1" applyFill="1" applyBorder="1" applyAlignment="1">
      <alignment horizontal="center" vertical="center"/>
      <protection/>
    </xf>
    <xf numFmtId="1" fontId="3" fillId="34" borderId="10" xfId="55" applyNumberFormat="1" applyFont="1" applyFill="1" applyBorder="1" applyAlignment="1">
      <alignment horizontal="center" vertical="center"/>
      <protection/>
    </xf>
    <xf numFmtId="37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1" fontId="3" fillId="33" borderId="11" xfId="55" applyNumberFormat="1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6" xfId="0" applyNumberFormat="1" applyFont="1" applyFill="1" applyBorder="1" applyAlignment="1" applyProtection="1">
      <alignment/>
      <protection/>
    </xf>
    <xf numFmtId="0" fontId="2" fillId="33" borderId="15" xfId="55" applyFont="1" applyFill="1" applyBorder="1">
      <alignment/>
      <protection/>
    </xf>
    <xf numFmtId="0" fontId="2" fillId="33" borderId="17" xfId="55" applyFont="1" applyFill="1" applyBorder="1">
      <alignment/>
      <protection/>
    </xf>
    <xf numFmtId="0" fontId="3" fillId="33" borderId="18" xfId="55" applyFont="1" applyFill="1" applyBorder="1" applyAlignment="1">
      <alignment horizontal="center" vertic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0" fontId="2" fillId="35" borderId="15" xfId="55" applyFont="1" applyFill="1" applyBorder="1" applyAlignment="1">
      <alignment horizontal="left" vertical="center" indent="1"/>
      <protection/>
    </xf>
    <xf numFmtId="0" fontId="2" fillId="35" borderId="0" xfId="0" applyFont="1" applyFill="1" applyBorder="1" applyAlignment="1">
      <alignment horizontal="center"/>
    </xf>
    <xf numFmtId="37" fontId="2" fillId="35" borderId="0" xfId="0" applyNumberFormat="1" applyFont="1" applyFill="1" applyBorder="1" applyAlignment="1" applyProtection="1">
      <alignment horizontal="center"/>
      <protection/>
    </xf>
    <xf numFmtId="0" fontId="2" fillId="34" borderId="15" xfId="55" applyFont="1" applyFill="1" applyBorder="1" applyAlignment="1">
      <alignment horizontal="left" vertical="center" indent="1"/>
      <protection/>
    </xf>
    <xf numFmtId="0" fontId="2" fillId="34" borderId="0" xfId="0" applyFont="1" applyFill="1" applyBorder="1" applyAlignment="1">
      <alignment horizontal="center"/>
    </xf>
    <xf numFmtId="0" fontId="3" fillId="35" borderId="15" xfId="55" applyFont="1" applyFill="1" applyBorder="1" applyAlignment="1">
      <alignment horizontal="left" vertical="center" indent="1"/>
      <protection/>
    </xf>
    <xf numFmtId="37" fontId="3" fillId="35" borderId="0" xfId="0" applyNumberFormat="1" applyFont="1" applyFill="1" applyBorder="1" applyAlignment="1" applyProtection="1">
      <alignment horizontal="center"/>
      <protection/>
    </xf>
    <xf numFmtId="0" fontId="3" fillId="34" borderId="15" xfId="55" applyFont="1" applyFill="1" applyBorder="1" applyAlignment="1">
      <alignment horizontal="left" vertical="center" indent="1"/>
      <protection/>
    </xf>
    <xf numFmtId="37" fontId="2" fillId="34" borderId="0" xfId="0" applyNumberFormat="1" applyFont="1" applyFill="1" applyBorder="1" applyAlignment="1" applyProtection="1">
      <alignment/>
      <protection/>
    </xf>
    <xf numFmtId="37" fontId="2" fillId="34" borderId="16" xfId="0" applyNumberFormat="1" applyFont="1" applyFill="1" applyBorder="1" applyAlignment="1" applyProtection="1">
      <alignment/>
      <protection/>
    </xf>
    <xf numFmtId="0" fontId="4" fillId="35" borderId="15" xfId="55" applyFont="1" applyFill="1" applyBorder="1" applyAlignment="1">
      <alignment horizontal="left" vertical="center"/>
      <protection/>
    </xf>
    <xf numFmtId="0" fontId="8" fillId="34" borderId="15" xfId="55" applyFont="1" applyFill="1" applyBorder="1" applyAlignment="1">
      <alignment horizontal="right" vertical="center" indent="1"/>
      <protection/>
    </xf>
    <xf numFmtId="0" fontId="3" fillId="35" borderId="15" xfId="55" applyFont="1" applyFill="1" applyBorder="1" applyAlignment="1">
      <alignment horizontal="left" vertical="center"/>
      <protection/>
    </xf>
    <xf numFmtId="37" fontId="2" fillId="35" borderId="0" xfId="0" applyNumberFormat="1" applyFont="1" applyFill="1" applyBorder="1" applyAlignment="1" applyProtection="1">
      <alignment horizontal="center" vertical="center"/>
      <protection/>
    </xf>
    <xf numFmtId="0" fontId="3" fillId="34" borderId="15" xfId="55" applyFont="1" applyFill="1" applyBorder="1" applyAlignment="1">
      <alignment vertical="center"/>
      <protection/>
    </xf>
    <xf numFmtId="37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35" borderId="15" xfId="55" applyFont="1" applyFill="1" applyBorder="1" applyAlignment="1">
      <alignment vertical="center"/>
      <protection/>
    </xf>
    <xf numFmtId="0" fontId="2" fillId="34" borderId="15" xfId="55" applyFont="1" applyFill="1" applyBorder="1" applyAlignment="1">
      <alignment vertical="center"/>
      <protection/>
    </xf>
    <xf numFmtId="2" fontId="3" fillId="35" borderId="15" xfId="55" applyNumberFormat="1" applyFont="1" applyFill="1" applyBorder="1" applyAlignment="1">
      <alignment horizontal="left" vertical="center"/>
      <protection/>
    </xf>
    <xf numFmtId="2" fontId="3" fillId="34" borderId="15" xfId="55" applyNumberFormat="1" applyFont="1" applyFill="1" applyBorder="1" applyAlignment="1">
      <alignment horizontal="left" vertical="center"/>
      <protection/>
    </xf>
    <xf numFmtId="2" fontId="3" fillId="34" borderId="17" xfId="55" applyNumberFormat="1" applyFont="1" applyFill="1" applyBorder="1" applyAlignment="1">
      <alignment horizontal="left" vertical="center"/>
      <protection/>
    </xf>
    <xf numFmtId="0" fontId="2" fillId="34" borderId="15" xfId="0" applyFont="1" applyFill="1" applyBorder="1" applyAlignment="1">
      <alignment/>
    </xf>
    <xf numFmtId="0" fontId="6" fillId="34" borderId="15" xfId="55" applyFont="1" applyFill="1" applyBorder="1">
      <alignment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2" fillId="34" borderId="15" xfId="55" applyFont="1" applyFill="1" applyBorder="1">
      <alignment/>
      <protection/>
    </xf>
    <xf numFmtId="0" fontId="3" fillId="35" borderId="15" xfId="55" applyFont="1" applyFill="1" applyBorder="1">
      <alignment/>
      <protection/>
    </xf>
    <xf numFmtId="0" fontId="2" fillId="35" borderId="17" xfId="55" applyFont="1" applyFill="1" applyBorder="1">
      <alignment/>
      <protection/>
    </xf>
    <xf numFmtId="37" fontId="2" fillId="36" borderId="0" xfId="0" applyNumberFormat="1" applyFont="1" applyFill="1" applyBorder="1" applyAlignment="1" applyProtection="1">
      <alignment/>
      <protection/>
    </xf>
    <xf numFmtId="37" fontId="2" fillId="36" borderId="16" xfId="0" applyNumberFormat="1" applyFont="1" applyFill="1" applyBorder="1" applyAlignment="1" applyProtection="1">
      <alignment/>
      <protection/>
    </xf>
    <xf numFmtId="0" fontId="2" fillId="36" borderId="15" xfId="55" applyFont="1" applyFill="1" applyBorder="1">
      <alignment/>
      <protection/>
    </xf>
    <xf numFmtId="0" fontId="3" fillId="36" borderId="0" xfId="0" applyFont="1" applyFill="1" applyBorder="1" applyAlignment="1">
      <alignment horizontal="center"/>
    </xf>
    <xf numFmtId="0" fontId="2" fillId="36" borderId="15" xfId="0" applyFont="1" applyFill="1" applyBorder="1" applyAlignment="1" applyProtection="1">
      <alignment horizontal="left"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37" fontId="2" fillId="36" borderId="20" xfId="0" applyNumberFormat="1" applyFont="1" applyFill="1" applyBorder="1" applyAlignment="1" applyProtection="1">
      <alignment/>
      <protection/>
    </xf>
    <xf numFmtId="37" fontId="2" fillId="36" borderId="21" xfId="0" applyNumberFormat="1" applyFont="1" applyFill="1" applyBorder="1" applyAlignment="1" applyProtection="1">
      <alignment/>
      <protection/>
    </xf>
    <xf numFmtId="1" fontId="3" fillId="33" borderId="11" xfId="55" applyNumberFormat="1" applyFont="1" applyFill="1" applyBorder="1" applyAlignment="1">
      <alignment vertical="center"/>
      <protection/>
    </xf>
    <xf numFmtId="0" fontId="2" fillId="34" borderId="0" xfId="55" applyFont="1" applyFill="1" applyBorder="1" applyAlignment="1">
      <alignment horizontal="center"/>
      <protection/>
    </xf>
    <xf numFmtId="37" fontId="2" fillId="34" borderId="16" xfId="0" applyNumberFormat="1" applyFont="1" applyFill="1" applyBorder="1" applyAlignment="1" applyProtection="1">
      <alignment horizontal="center"/>
      <protection/>
    </xf>
    <xf numFmtId="184" fontId="2" fillId="35" borderId="0" xfId="0" applyNumberFormat="1" applyFont="1" applyFill="1" applyBorder="1" applyAlignment="1" applyProtection="1">
      <alignment horizontal="center"/>
      <protection/>
    </xf>
    <xf numFmtId="184" fontId="2" fillId="35" borderId="16" xfId="0" applyNumberFormat="1" applyFont="1" applyFill="1" applyBorder="1" applyAlignment="1" applyProtection="1">
      <alignment horizontal="center"/>
      <protection/>
    </xf>
    <xf numFmtId="184" fontId="2" fillId="34" borderId="0" xfId="0" applyNumberFormat="1" applyFont="1" applyFill="1" applyBorder="1" applyAlignment="1" applyProtection="1">
      <alignment horizontal="center"/>
      <protection/>
    </xf>
    <xf numFmtId="184" fontId="2" fillId="34" borderId="16" xfId="0" applyNumberFormat="1" applyFont="1" applyFill="1" applyBorder="1" applyAlignment="1" applyProtection="1">
      <alignment horizontal="center"/>
      <protection/>
    </xf>
    <xf numFmtId="184" fontId="2" fillId="35" borderId="10" xfId="0" applyNumberFormat="1" applyFont="1" applyFill="1" applyBorder="1" applyAlignment="1" applyProtection="1">
      <alignment horizontal="center"/>
      <protection/>
    </xf>
    <xf numFmtId="184" fontId="2" fillId="35" borderId="22" xfId="0" applyNumberFormat="1" applyFont="1" applyFill="1" applyBorder="1" applyAlignment="1" applyProtection="1">
      <alignment horizontal="center"/>
      <protection/>
    </xf>
    <xf numFmtId="37" fontId="2" fillId="35" borderId="16" xfId="0" applyNumberFormat="1" applyFont="1" applyFill="1" applyBorder="1" applyAlignment="1" applyProtection="1">
      <alignment horizontal="center"/>
      <protection/>
    </xf>
    <xf numFmtId="37" fontId="3" fillId="35" borderId="16" xfId="0" applyNumberFormat="1" applyFont="1" applyFill="1" applyBorder="1" applyAlignment="1" applyProtection="1">
      <alignment horizontal="center"/>
      <protection/>
    </xf>
    <xf numFmtId="1" fontId="3" fillId="34" borderId="0" xfId="55" applyNumberFormat="1" applyFont="1" applyFill="1" applyBorder="1" applyAlignment="1">
      <alignment horizontal="center" vertical="center"/>
      <protection/>
    </xf>
    <xf numFmtId="182" fontId="3" fillId="34" borderId="0" xfId="55" applyNumberFormat="1" applyFont="1" applyFill="1" applyBorder="1" applyAlignment="1">
      <alignment horizontal="center" vertical="center"/>
      <protection/>
    </xf>
    <xf numFmtId="1" fontId="3" fillId="35" borderId="16" xfId="55" applyNumberFormat="1" applyFont="1" applyFill="1" applyBorder="1" applyAlignment="1">
      <alignment horizontal="center" vertical="center"/>
      <protection/>
    </xf>
    <xf numFmtId="37" fontId="3" fillId="34" borderId="22" xfId="0" applyNumberFormat="1" applyFont="1" applyFill="1" applyBorder="1" applyAlignment="1" applyProtection="1">
      <alignment horizontal="center" vertical="center"/>
      <protection/>
    </xf>
    <xf numFmtId="37" fontId="2" fillId="37" borderId="0" xfId="0" applyNumberFormat="1" applyFont="1" applyFill="1" applyAlignment="1" applyProtection="1">
      <alignment/>
      <protection/>
    </xf>
    <xf numFmtId="0" fontId="2" fillId="37" borderId="0" xfId="0" applyFont="1" applyFill="1" applyAlignment="1">
      <alignment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2" fillId="34" borderId="25" xfId="55" applyFont="1" applyFill="1" applyBorder="1">
      <alignment/>
      <protection/>
    </xf>
    <xf numFmtId="2" fontId="3" fillId="35" borderId="25" xfId="55" applyNumberFormat="1" applyFont="1" applyFill="1" applyBorder="1">
      <alignment/>
      <protection/>
    </xf>
    <xf numFmtId="2" fontId="2" fillId="34" borderId="25" xfId="55" applyNumberFormat="1" applyFont="1" applyFill="1" applyBorder="1">
      <alignment/>
      <protection/>
    </xf>
    <xf numFmtId="2" fontId="2" fillId="35" borderId="23" xfId="55" applyNumberFormat="1" applyFont="1" applyFill="1" applyBorder="1">
      <alignment/>
      <protection/>
    </xf>
    <xf numFmtId="0" fontId="4" fillId="34" borderId="15" xfId="55" applyFont="1" applyFill="1" applyBorder="1" applyAlignment="1">
      <alignment horizontal="center" vertical="center"/>
      <protection/>
    </xf>
    <xf numFmtId="0" fontId="3" fillId="36" borderId="15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1" fontId="3" fillId="33" borderId="26" xfId="55" applyNumberFormat="1" applyFont="1" applyFill="1" applyBorder="1" applyAlignment="1">
      <alignment horizontal="center" vertical="center"/>
      <protection/>
    </xf>
    <xf numFmtId="1" fontId="3" fillId="33" borderId="27" xfId="55" applyNumberFormat="1" applyFont="1" applyFill="1" applyBorder="1" applyAlignment="1">
      <alignment horizontal="center" vertical="center"/>
      <protection/>
    </xf>
    <xf numFmtId="1" fontId="3" fillId="33" borderId="11" xfId="55" applyNumberFormat="1" applyFont="1" applyFill="1" applyBorder="1" applyAlignment="1">
      <alignment horizontal="center" vertical="center"/>
      <protection/>
    </xf>
    <xf numFmtId="1" fontId="3" fillId="33" borderId="0" xfId="55" applyNumberFormat="1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6" borderId="28" xfId="0" applyFont="1" applyFill="1" applyBorder="1" applyAlignment="1" applyProtection="1">
      <alignment horizontal="left"/>
      <protection/>
    </xf>
    <xf numFmtId="0" fontId="3" fillId="36" borderId="26" xfId="0" applyFont="1" applyFill="1" applyBorder="1" applyAlignment="1" applyProtection="1">
      <alignment horizontal="left"/>
      <protection/>
    </xf>
    <xf numFmtId="0" fontId="2" fillId="36" borderId="29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>
      <alignment horizontal="left"/>
    </xf>
    <xf numFmtId="0" fontId="3" fillId="33" borderId="28" xfId="55" applyFont="1" applyFill="1" applyBorder="1" applyAlignment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6" xfId="0" applyNumberFormat="1" applyFont="1" applyFill="1" applyBorder="1" applyAlignment="1" applyProtection="1">
      <alignment horizontal="center"/>
      <protection/>
    </xf>
    <xf numFmtId="0" fontId="3" fillId="33" borderId="0" xfId="55" applyFont="1" applyFill="1" applyBorder="1" applyAlignment="1">
      <alignment horizontal="right"/>
      <protection/>
    </xf>
    <xf numFmtId="0" fontId="3" fillId="33" borderId="16" xfId="55" applyFont="1" applyFill="1" applyBorder="1" applyAlignment="1">
      <alignment horizontal="right"/>
      <protection/>
    </xf>
    <xf numFmtId="0" fontId="3" fillId="33" borderId="10" xfId="55" applyFont="1" applyFill="1" applyBorder="1" applyAlignment="1">
      <alignment horizontal="right"/>
      <protection/>
    </xf>
    <xf numFmtId="0" fontId="3" fillId="33" borderId="22" xfId="55" applyFont="1" applyFill="1" applyBorder="1" applyAlignment="1">
      <alignment horizontal="right"/>
      <protection/>
    </xf>
    <xf numFmtId="0" fontId="3" fillId="33" borderId="17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0" fontId="3" fillId="33" borderId="22" xfId="55" applyFont="1" applyFill="1" applyBorder="1" applyAlignment="1">
      <alignment horizontal="center" wrapText="1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T100"/>
  <sheetViews>
    <sheetView showGridLines="0" tabSelected="1" zoomScaleSheetLayoutView="100" workbookViewId="0" topLeftCell="A43">
      <pane xSplit="1" topLeftCell="B1" activePane="topRight" state="frozen"/>
      <selection pane="topLeft" activeCell="A1" sqref="A1"/>
      <selection pane="topRight" activeCell="N55" sqref="N55"/>
    </sheetView>
  </sheetViews>
  <sheetFormatPr defaultColWidth="9.625" defaultRowHeight="12.75"/>
  <cols>
    <col min="1" max="1" width="14.25390625" style="1" customWidth="1"/>
    <col min="2" max="2" width="12.00390625" style="1" customWidth="1"/>
    <col min="3" max="3" width="11.375" style="1" customWidth="1"/>
    <col min="4" max="5" width="10.75390625" style="1" customWidth="1"/>
    <col min="6" max="6" width="10.875" style="1" customWidth="1"/>
    <col min="7" max="7" width="10.375" style="1" customWidth="1"/>
    <col min="8" max="8" width="8.875" style="1" customWidth="1"/>
    <col min="9" max="9" width="9.875" style="1" customWidth="1"/>
    <col min="10" max="10" width="8.75390625" style="1" customWidth="1"/>
    <col min="11" max="11" width="11.50390625" style="1" customWidth="1"/>
    <col min="12" max="12" width="6.875" style="1" customWidth="1"/>
    <col min="13" max="13" width="12.50390625" style="1" customWidth="1"/>
    <col min="14" max="17" width="6.625" style="1" customWidth="1"/>
    <col min="18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3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15.75">
      <c r="A3" s="31"/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  <c r="M3" s="34"/>
    </row>
    <row r="4" spans="1:14" ht="15.75">
      <c r="A4" s="128" t="s">
        <v>41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2"/>
    </row>
    <row r="5" spans="1:14" ht="12.75">
      <c r="A5" s="35"/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  <c r="M5" s="38"/>
      <c r="N5" s="2"/>
    </row>
    <row r="6" spans="1:14" ht="12.75">
      <c r="A6" s="39"/>
      <c r="B6" s="18"/>
      <c r="C6" s="18"/>
      <c r="D6" s="19"/>
      <c r="E6" s="18"/>
      <c r="F6" s="121" t="s">
        <v>42</v>
      </c>
      <c r="G6" s="121"/>
      <c r="H6" s="121"/>
      <c r="I6" s="121"/>
      <c r="J6" s="121"/>
      <c r="K6" s="121"/>
      <c r="L6" s="121"/>
      <c r="M6" s="122"/>
      <c r="N6" s="2"/>
    </row>
    <row r="7" spans="1:14" ht="12.75">
      <c r="A7" s="40"/>
      <c r="B7" s="20"/>
      <c r="C7" s="20"/>
      <c r="D7" s="21"/>
      <c r="E7" s="21"/>
      <c r="F7" s="123" t="s">
        <v>43</v>
      </c>
      <c r="G7" s="123"/>
      <c r="H7" s="123"/>
      <c r="I7" s="123"/>
      <c r="J7" s="123"/>
      <c r="K7" s="123"/>
      <c r="L7" s="123"/>
      <c r="M7" s="124"/>
      <c r="N7" s="2"/>
    </row>
    <row r="8" spans="1:14" ht="14.25" customHeight="1">
      <c r="A8" s="117" t="s">
        <v>9</v>
      </c>
      <c r="B8" s="107" t="s">
        <v>10</v>
      </c>
      <c r="C8" s="107"/>
      <c r="D8" s="107" t="s">
        <v>44</v>
      </c>
      <c r="E8" s="107"/>
      <c r="F8" s="107" t="s">
        <v>45</v>
      </c>
      <c r="G8" s="107"/>
      <c r="H8" s="107" t="s">
        <v>51</v>
      </c>
      <c r="I8" s="107"/>
      <c r="J8" s="107" t="s">
        <v>57</v>
      </c>
      <c r="K8" s="107"/>
      <c r="L8" s="107" t="s">
        <v>58</v>
      </c>
      <c r="M8" s="107"/>
      <c r="N8" s="2"/>
    </row>
    <row r="9" spans="1:14" ht="12.75">
      <c r="A9" s="110"/>
      <c r="B9" s="4" t="s">
        <v>2</v>
      </c>
      <c r="C9" s="26" t="s">
        <v>3</v>
      </c>
      <c r="D9" s="4" t="s">
        <v>2</v>
      </c>
      <c r="E9" s="26" t="s">
        <v>3</v>
      </c>
      <c r="F9" s="4" t="s">
        <v>2</v>
      </c>
      <c r="G9" s="26" t="s">
        <v>3</v>
      </c>
      <c r="H9" s="4" t="s">
        <v>2</v>
      </c>
      <c r="I9" s="26" t="s">
        <v>3</v>
      </c>
      <c r="J9" s="4" t="s">
        <v>2</v>
      </c>
      <c r="K9" s="4" t="s">
        <v>3</v>
      </c>
      <c r="L9" s="4" t="s">
        <v>2</v>
      </c>
      <c r="M9" s="4" t="s">
        <v>3</v>
      </c>
      <c r="N9" s="2"/>
    </row>
    <row r="10" spans="1:14" ht="12.75">
      <c r="A10" s="41">
        <v>1</v>
      </c>
      <c r="B10" s="27">
        <v>2</v>
      </c>
      <c r="C10" s="8">
        <v>3</v>
      </c>
      <c r="D10" s="27">
        <v>4</v>
      </c>
      <c r="E10" s="8">
        <v>5</v>
      </c>
      <c r="F10" s="27">
        <v>6</v>
      </c>
      <c r="G10" s="8">
        <v>7</v>
      </c>
      <c r="H10" s="27">
        <v>8</v>
      </c>
      <c r="I10" s="8">
        <v>9</v>
      </c>
      <c r="J10" s="27">
        <v>10</v>
      </c>
      <c r="K10" s="27">
        <v>11</v>
      </c>
      <c r="L10" s="27">
        <v>12</v>
      </c>
      <c r="M10" s="66">
        <v>13</v>
      </c>
      <c r="N10" s="2"/>
    </row>
    <row r="11" spans="1:98" ht="12.75">
      <c r="A11" s="102" t="s">
        <v>1</v>
      </c>
      <c r="B11" s="5"/>
      <c r="C11" s="5"/>
      <c r="D11" s="5"/>
      <c r="E11" s="5"/>
      <c r="F11" s="5"/>
      <c r="G11" s="5"/>
      <c r="H11" s="42"/>
      <c r="I11" s="42"/>
      <c r="J11" s="42"/>
      <c r="K11" s="42"/>
      <c r="L11" s="42"/>
      <c r="M11" s="81"/>
      <c r="N11" s="94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</row>
    <row r="12" spans="1:98" s="12" customFormat="1" ht="12.75">
      <c r="A12" s="43" t="s">
        <v>13</v>
      </c>
      <c r="B12" s="13">
        <v>657.825</v>
      </c>
      <c r="C12" s="13">
        <v>23822.995000000003</v>
      </c>
      <c r="D12" s="13">
        <v>708.8359999999999</v>
      </c>
      <c r="E12" s="13">
        <v>26217.191000000003</v>
      </c>
      <c r="F12" s="44">
        <v>770</v>
      </c>
      <c r="G12" s="44">
        <v>26470</v>
      </c>
      <c r="H12" s="45">
        <v>830</v>
      </c>
      <c r="I12" s="45">
        <v>29780</v>
      </c>
      <c r="J12" s="45">
        <v>797</v>
      </c>
      <c r="K12" s="45">
        <v>28455</v>
      </c>
      <c r="L12" s="45">
        <v>776</v>
      </c>
      <c r="M12" s="88">
        <v>26509</v>
      </c>
      <c r="N12" s="94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</row>
    <row r="13" spans="1:98" ht="12.75">
      <c r="A13" s="46" t="s">
        <v>11</v>
      </c>
      <c r="B13" s="5">
        <v>2201.3759999999997</v>
      </c>
      <c r="C13" s="5">
        <v>13996.78</v>
      </c>
      <c r="D13" s="5">
        <v>2308.975</v>
      </c>
      <c r="E13" s="5">
        <v>12749.766000000001</v>
      </c>
      <c r="F13" s="47">
        <v>2312</v>
      </c>
      <c r="G13" s="47">
        <v>15027</v>
      </c>
      <c r="H13" s="42">
        <v>2297</v>
      </c>
      <c r="I13" s="42">
        <v>15188</v>
      </c>
      <c r="J13" s="42">
        <v>2378</v>
      </c>
      <c r="K13" s="42">
        <v>16196</v>
      </c>
      <c r="L13" s="42">
        <v>2500</v>
      </c>
      <c r="M13" s="81">
        <v>18002</v>
      </c>
      <c r="N13" s="94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</row>
    <row r="14" spans="1:98" s="12" customFormat="1" ht="12.75">
      <c r="A14" s="43" t="s">
        <v>14</v>
      </c>
      <c r="B14" s="13">
        <v>867.0639999999999</v>
      </c>
      <c r="C14" s="13">
        <v>8014.886</v>
      </c>
      <c r="D14" s="13">
        <v>924</v>
      </c>
      <c r="E14" s="13">
        <v>8623</v>
      </c>
      <c r="F14" s="44">
        <v>987</v>
      </c>
      <c r="G14" s="44">
        <v>9638</v>
      </c>
      <c r="H14" s="45">
        <v>846</v>
      </c>
      <c r="I14" s="45">
        <v>7464</v>
      </c>
      <c r="J14" s="45">
        <v>915</v>
      </c>
      <c r="K14" s="45">
        <v>7922</v>
      </c>
      <c r="L14" s="45">
        <v>1042</v>
      </c>
      <c r="M14" s="88">
        <v>10090</v>
      </c>
      <c r="N14" s="94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</row>
    <row r="15" spans="1:98" ht="12.75">
      <c r="A15" s="46" t="s">
        <v>17</v>
      </c>
      <c r="B15" s="5">
        <v>82.816</v>
      </c>
      <c r="C15" s="5">
        <v>2908.6390000000006</v>
      </c>
      <c r="D15" s="5">
        <v>97.745</v>
      </c>
      <c r="E15" s="5">
        <v>3628.867</v>
      </c>
      <c r="F15" s="47">
        <v>96</v>
      </c>
      <c r="G15" s="47">
        <v>3913</v>
      </c>
      <c r="H15" s="42">
        <v>106</v>
      </c>
      <c r="I15" s="42">
        <v>4196</v>
      </c>
      <c r="J15" s="42">
        <v>117</v>
      </c>
      <c r="K15" s="42">
        <v>4457</v>
      </c>
      <c r="L15" s="42">
        <v>132</v>
      </c>
      <c r="M15" s="81">
        <v>5382</v>
      </c>
      <c r="N15" s="94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</row>
    <row r="16" spans="1:98" s="12" customFormat="1" ht="12.75">
      <c r="A16" s="43" t="s">
        <v>15</v>
      </c>
      <c r="B16" s="13">
        <v>179.23100000000002</v>
      </c>
      <c r="C16" s="13">
        <v>1981.1480000000001</v>
      </c>
      <c r="D16" s="13">
        <v>203.653</v>
      </c>
      <c r="E16" s="13">
        <v>2270.087</v>
      </c>
      <c r="F16" s="44">
        <v>220</v>
      </c>
      <c r="G16" s="44">
        <v>2572</v>
      </c>
      <c r="H16" s="45">
        <v>205</v>
      </c>
      <c r="I16" s="45">
        <v>2462</v>
      </c>
      <c r="J16" s="45">
        <v>220</v>
      </c>
      <c r="K16" s="45">
        <v>2510</v>
      </c>
      <c r="L16" s="45">
        <v>236</v>
      </c>
      <c r="M16" s="88">
        <v>3198</v>
      </c>
      <c r="N16" s="94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</row>
    <row r="17" spans="1:98" ht="12.75">
      <c r="A17" s="46" t="s">
        <v>12</v>
      </c>
      <c r="B17" s="5">
        <v>263.935</v>
      </c>
      <c r="C17" s="5">
        <v>2001.45</v>
      </c>
      <c r="D17" s="5">
        <v>274.43199999999996</v>
      </c>
      <c r="E17" s="5">
        <v>1985.1380000000001</v>
      </c>
      <c r="F17" s="47">
        <v>283</v>
      </c>
      <c r="G17" s="47">
        <v>1777</v>
      </c>
      <c r="H17" s="42">
        <v>289</v>
      </c>
      <c r="I17" s="42">
        <v>2891</v>
      </c>
      <c r="J17" s="42">
        <v>322</v>
      </c>
      <c r="K17" s="42">
        <v>2203</v>
      </c>
      <c r="L17" s="42">
        <v>312</v>
      </c>
      <c r="M17" s="81">
        <v>1915</v>
      </c>
      <c r="N17" s="94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</row>
    <row r="18" spans="1:98" s="12" customFormat="1" ht="12.75">
      <c r="A18" s="43" t="s">
        <v>18</v>
      </c>
      <c r="B18" s="13">
        <v>80.038</v>
      </c>
      <c r="C18" s="13">
        <v>1244.5579999999998</v>
      </c>
      <c r="D18" s="13">
        <v>83.741</v>
      </c>
      <c r="E18" s="13">
        <v>1340.7569999999998</v>
      </c>
      <c r="F18" s="44">
        <v>92</v>
      </c>
      <c r="G18" s="44">
        <v>1387</v>
      </c>
      <c r="H18" s="45">
        <v>89</v>
      </c>
      <c r="I18" s="45">
        <v>1415</v>
      </c>
      <c r="J18" s="45">
        <v>102</v>
      </c>
      <c r="K18" s="45">
        <v>1500</v>
      </c>
      <c r="L18" s="45">
        <v>105</v>
      </c>
      <c r="M18" s="88">
        <v>1571</v>
      </c>
      <c r="N18" s="94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</row>
    <row r="19" spans="1:98" ht="12.75">
      <c r="A19" s="46" t="s">
        <v>20</v>
      </c>
      <c r="B19" s="5">
        <v>152.068</v>
      </c>
      <c r="C19" s="5">
        <v>1257.8369999999998</v>
      </c>
      <c r="D19" s="5">
        <v>156.14400000000003</v>
      </c>
      <c r="E19" s="5">
        <v>1307.838</v>
      </c>
      <c r="F19" s="47">
        <v>159</v>
      </c>
      <c r="G19" s="47">
        <v>1347</v>
      </c>
      <c r="H19" s="42">
        <v>160</v>
      </c>
      <c r="I19" s="42">
        <v>1424</v>
      </c>
      <c r="J19" s="42">
        <v>163</v>
      </c>
      <c r="K19" s="42">
        <v>1426</v>
      </c>
      <c r="L19" s="42">
        <v>164</v>
      </c>
      <c r="M19" s="81">
        <v>1495</v>
      </c>
      <c r="N19" s="94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</row>
    <row r="20" spans="1:98" s="12" customFormat="1" ht="12.75">
      <c r="A20" s="43" t="s">
        <v>16</v>
      </c>
      <c r="B20" s="13">
        <v>68.346</v>
      </c>
      <c r="C20" s="13">
        <v>1734.6939999999997</v>
      </c>
      <c r="D20" s="13">
        <v>79.59400000000002</v>
      </c>
      <c r="E20" s="13">
        <v>1878.331</v>
      </c>
      <c r="F20" s="44">
        <v>106</v>
      </c>
      <c r="G20" s="44">
        <v>881</v>
      </c>
      <c r="H20" s="45">
        <v>111</v>
      </c>
      <c r="I20" s="45">
        <v>1235</v>
      </c>
      <c r="J20" s="45">
        <v>116</v>
      </c>
      <c r="K20" s="45">
        <v>2221</v>
      </c>
      <c r="L20" s="45">
        <v>118</v>
      </c>
      <c r="M20" s="88">
        <v>2483</v>
      </c>
      <c r="N20" s="94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</row>
    <row r="21" spans="1:98" ht="12.75">
      <c r="A21" s="46" t="s">
        <v>19</v>
      </c>
      <c r="B21" s="5">
        <v>123.58800000000001</v>
      </c>
      <c r="C21" s="5">
        <v>884.1290000000001</v>
      </c>
      <c r="D21" s="5">
        <v>109.21</v>
      </c>
      <c r="E21" s="5">
        <v>807.1730000000001</v>
      </c>
      <c r="F21" s="47">
        <v>125</v>
      </c>
      <c r="G21" s="47">
        <v>820</v>
      </c>
      <c r="H21" s="42">
        <v>107</v>
      </c>
      <c r="I21" s="42">
        <v>743</v>
      </c>
      <c r="J21" s="42">
        <v>112</v>
      </c>
      <c r="K21" s="42">
        <v>772</v>
      </c>
      <c r="L21" s="42">
        <v>110</v>
      </c>
      <c r="M21" s="81">
        <v>745</v>
      </c>
      <c r="N21" s="94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</row>
    <row r="22" spans="1:98" s="12" customFormat="1" ht="12.75">
      <c r="A22" s="43" t="s">
        <v>50</v>
      </c>
      <c r="B22" s="13">
        <v>69.135</v>
      </c>
      <c r="C22" s="13">
        <v>418.41300000000007</v>
      </c>
      <c r="D22" s="13">
        <v>71.903</v>
      </c>
      <c r="E22" s="13">
        <v>423.395</v>
      </c>
      <c r="F22" s="44">
        <v>74</v>
      </c>
      <c r="G22" s="44">
        <v>483</v>
      </c>
      <c r="H22" s="45">
        <v>78</v>
      </c>
      <c r="I22" s="45">
        <v>497</v>
      </c>
      <c r="J22" s="45">
        <v>80</v>
      </c>
      <c r="K22" s="45">
        <v>538</v>
      </c>
      <c r="L22" s="45">
        <v>83</v>
      </c>
      <c r="M22" s="88">
        <v>580</v>
      </c>
      <c r="N22" s="94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</row>
    <row r="23" spans="1:98" ht="12.75">
      <c r="A23" s="46" t="s">
        <v>21</v>
      </c>
      <c r="B23" s="5">
        <v>1111.805</v>
      </c>
      <c r="C23" s="5">
        <v>7321.234</v>
      </c>
      <c r="D23" s="5">
        <v>1083</v>
      </c>
      <c r="E23" s="5">
        <v>7234</v>
      </c>
      <c r="F23" s="47">
        <v>1105</v>
      </c>
      <c r="G23" s="47">
        <v>7201</v>
      </c>
      <c r="H23" s="42">
        <v>1265</v>
      </c>
      <c r="I23" s="42">
        <v>7583</v>
      </c>
      <c r="J23" s="42">
        <v>1383</v>
      </c>
      <c r="K23" s="42">
        <v>8224</v>
      </c>
      <c r="L23" s="42">
        <v>1402</v>
      </c>
      <c r="M23" s="81">
        <v>9315</v>
      </c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</row>
    <row r="24" spans="1:98" s="12" customFormat="1" ht="12.75">
      <c r="A24" s="48" t="s">
        <v>22</v>
      </c>
      <c r="B24" s="22">
        <f aca="true" t="shared" si="0" ref="B24:H24">SUM(B12:B23)</f>
        <v>5857.227000000001</v>
      </c>
      <c r="C24" s="22">
        <f t="shared" si="0"/>
        <v>65586.763</v>
      </c>
      <c r="D24" s="22">
        <f t="shared" si="0"/>
        <v>6101.233</v>
      </c>
      <c r="E24" s="22">
        <f t="shared" si="0"/>
        <v>68465.543</v>
      </c>
      <c r="F24" s="22">
        <f t="shared" si="0"/>
        <v>6329</v>
      </c>
      <c r="G24" s="22">
        <f t="shared" si="0"/>
        <v>71516</v>
      </c>
      <c r="H24" s="49">
        <f t="shared" si="0"/>
        <v>6383</v>
      </c>
      <c r="I24" s="49">
        <f>SUM(I12:I23)</f>
        <v>74878</v>
      </c>
      <c r="J24" s="49">
        <f>SUM(J12:J23)</f>
        <v>6705</v>
      </c>
      <c r="K24" s="49">
        <v>76424</v>
      </c>
      <c r="L24" s="49">
        <v>6982</v>
      </c>
      <c r="M24" s="89">
        <v>81285</v>
      </c>
      <c r="N24" s="94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</row>
    <row r="25" spans="1:98" ht="12.75">
      <c r="A25" s="50"/>
      <c r="B25" s="90"/>
      <c r="C25" s="90"/>
      <c r="D25" s="90"/>
      <c r="E25" s="90"/>
      <c r="F25" s="91"/>
      <c r="G25" s="91"/>
      <c r="H25" s="42"/>
      <c r="I25" s="42"/>
      <c r="J25" s="42"/>
      <c r="K25" s="42"/>
      <c r="L25" s="42"/>
      <c r="M25" s="81"/>
      <c r="N25" s="94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</row>
    <row r="26" spans="1:98" s="12" customFormat="1" ht="12.75">
      <c r="A26" s="53" t="s">
        <v>4</v>
      </c>
      <c r="B26" s="13"/>
      <c r="C26" s="13"/>
      <c r="D26" s="13"/>
      <c r="E26" s="13"/>
      <c r="F26" s="13"/>
      <c r="G26" s="13"/>
      <c r="H26" s="45"/>
      <c r="I26" s="45"/>
      <c r="J26" s="45"/>
      <c r="K26" s="45"/>
      <c r="L26" s="45"/>
      <c r="M26" s="88"/>
      <c r="N26" s="94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</row>
    <row r="27" spans="1:98" ht="12.75">
      <c r="A27" s="46" t="s">
        <v>23</v>
      </c>
      <c r="B27" s="5">
        <v>1795</v>
      </c>
      <c r="C27" s="5">
        <v>34658</v>
      </c>
      <c r="D27" s="5">
        <v>1828</v>
      </c>
      <c r="E27" s="5">
        <v>34391</v>
      </c>
      <c r="F27" s="5">
        <v>1835</v>
      </c>
      <c r="G27" s="5">
        <v>36577</v>
      </c>
      <c r="H27" s="42">
        <v>1863</v>
      </c>
      <c r="I27" s="42">
        <v>42339</v>
      </c>
      <c r="J27" s="42">
        <v>1907</v>
      </c>
      <c r="K27" s="42">
        <v>41483</v>
      </c>
      <c r="L27" s="42">
        <v>1992</v>
      </c>
      <c r="M27" s="81">
        <v>45344</v>
      </c>
      <c r="N27" s="94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</row>
    <row r="28" spans="1:98" s="12" customFormat="1" ht="12.75">
      <c r="A28" s="43" t="s">
        <v>25</v>
      </c>
      <c r="B28" s="13">
        <v>566</v>
      </c>
      <c r="C28" s="13">
        <v>10303</v>
      </c>
      <c r="D28" s="13">
        <v>599</v>
      </c>
      <c r="E28" s="13">
        <v>11149</v>
      </c>
      <c r="F28" s="13">
        <v>634</v>
      </c>
      <c r="G28" s="13">
        <v>12433</v>
      </c>
      <c r="H28" s="45">
        <v>865</v>
      </c>
      <c r="I28" s="45">
        <v>16526</v>
      </c>
      <c r="J28" s="45">
        <v>907</v>
      </c>
      <c r="K28" s="45">
        <v>18653</v>
      </c>
      <c r="L28" s="45">
        <v>880</v>
      </c>
      <c r="M28" s="88">
        <v>18227</v>
      </c>
      <c r="N28" s="94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</row>
    <row r="29" spans="1:98" ht="12.75">
      <c r="A29" s="46" t="s">
        <v>24</v>
      </c>
      <c r="B29" s="5">
        <v>821</v>
      </c>
      <c r="C29" s="5">
        <v>13900</v>
      </c>
      <c r="D29" s="5">
        <v>834</v>
      </c>
      <c r="E29" s="5">
        <v>13565</v>
      </c>
      <c r="F29" s="5">
        <v>756</v>
      </c>
      <c r="G29" s="5">
        <v>12159</v>
      </c>
      <c r="H29" s="42">
        <v>1064</v>
      </c>
      <c r="I29" s="42">
        <v>15118</v>
      </c>
      <c r="J29" s="42">
        <v>1087</v>
      </c>
      <c r="K29" s="42">
        <v>17511</v>
      </c>
      <c r="L29" s="42">
        <v>1052</v>
      </c>
      <c r="M29" s="81">
        <v>16813</v>
      </c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</row>
    <row r="30" spans="1:98" s="12" customFormat="1" ht="12.75">
      <c r="A30" s="43" t="s">
        <v>26</v>
      </c>
      <c r="B30" s="13">
        <v>561</v>
      </c>
      <c r="C30" s="13">
        <v>9678</v>
      </c>
      <c r="D30" s="13">
        <v>600</v>
      </c>
      <c r="E30" s="13">
        <v>10378</v>
      </c>
      <c r="F30" s="13">
        <v>612</v>
      </c>
      <c r="G30" s="13">
        <v>10563</v>
      </c>
      <c r="H30" s="45">
        <v>680</v>
      </c>
      <c r="I30" s="45">
        <v>11896</v>
      </c>
      <c r="J30" s="45">
        <v>692</v>
      </c>
      <c r="K30" s="45">
        <v>12634</v>
      </c>
      <c r="L30" s="45">
        <v>722</v>
      </c>
      <c r="M30" s="88">
        <v>13444</v>
      </c>
      <c r="N30" s="94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</row>
    <row r="31" spans="1:98" ht="12.75">
      <c r="A31" s="46" t="s">
        <v>31</v>
      </c>
      <c r="B31" s="5">
        <v>270</v>
      </c>
      <c r="C31" s="5">
        <v>9056</v>
      </c>
      <c r="D31" s="5">
        <v>280</v>
      </c>
      <c r="E31" s="5">
        <v>9623</v>
      </c>
      <c r="F31" s="5">
        <v>232</v>
      </c>
      <c r="G31" s="5">
        <v>8060</v>
      </c>
      <c r="H31" s="42">
        <v>221</v>
      </c>
      <c r="I31" s="42">
        <v>8076</v>
      </c>
      <c r="J31" s="42">
        <v>227</v>
      </c>
      <c r="K31" s="42">
        <v>8747</v>
      </c>
      <c r="L31" s="42">
        <v>207</v>
      </c>
      <c r="M31" s="81">
        <v>7237</v>
      </c>
      <c r="N31" s="94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</row>
    <row r="32" spans="1:98" s="12" customFormat="1" ht="12.75">
      <c r="A32" s="43" t="s">
        <v>27</v>
      </c>
      <c r="B32" s="13">
        <v>266</v>
      </c>
      <c r="C32" s="13">
        <v>5910</v>
      </c>
      <c r="D32" s="13">
        <v>310</v>
      </c>
      <c r="E32" s="13">
        <v>6870</v>
      </c>
      <c r="F32" s="13">
        <v>331</v>
      </c>
      <c r="G32" s="13">
        <v>7281</v>
      </c>
      <c r="H32" s="45">
        <v>369</v>
      </c>
      <c r="I32" s="45">
        <v>7949</v>
      </c>
      <c r="J32" s="45">
        <v>390</v>
      </c>
      <c r="K32" s="45">
        <v>8412</v>
      </c>
      <c r="L32" s="45">
        <v>372</v>
      </c>
      <c r="M32" s="88">
        <v>8534</v>
      </c>
      <c r="N32" s="9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</row>
    <row r="33" spans="1:98" ht="12.75">
      <c r="A33" s="46" t="s">
        <v>28</v>
      </c>
      <c r="B33" s="5">
        <v>312</v>
      </c>
      <c r="C33" s="5">
        <v>5777</v>
      </c>
      <c r="D33" s="5">
        <v>349</v>
      </c>
      <c r="E33" s="5">
        <v>6532</v>
      </c>
      <c r="F33" s="5">
        <v>348</v>
      </c>
      <c r="G33" s="5">
        <v>6569</v>
      </c>
      <c r="H33" s="42">
        <v>369</v>
      </c>
      <c r="I33" s="42">
        <v>6745</v>
      </c>
      <c r="J33" s="42">
        <v>391</v>
      </c>
      <c r="K33" s="42">
        <v>7349</v>
      </c>
      <c r="L33" s="42">
        <v>402</v>
      </c>
      <c r="M33" s="81">
        <v>7887</v>
      </c>
      <c r="N33" s="94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</row>
    <row r="34" spans="1:98" s="12" customFormat="1" ht="12.75">
      <c r="A34" s="43" t="s">
        <v>29</v>
      </c>
      <c r="B34" s="13">
        <v>407</v>
      </c>
      <c r="C34" s="13">
        <v>4179</v>
      </c>
      <c r="D34" s="13">
        <v>432</v>
      </c>
      <c r="E34" s="13">
        <v>4528</v>
      </c>
      <c r="F34" s="13">
        <v>452</v>
      </c>
      <c r="G34" s="13">
        <v>4803</v>
      </c>
      <c r="H34" s="45">
        <v>498</v>
      </c>
      <c r="I34" s="45">
        <v>5784</v>
      </c>
      <c r="J34" s="45">
        <v>518</v>
      </c>
      <c r="K34" s="45">
        <v>6259</v>
      </c>
      <c r="L34" s="45">
        <v>231</v>
      </c>
      <c r="M34" s="88">
        <v>6350</v>
      </c>
      <c r="N34" s="94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</row>
    <row r="35" spans="1:98" ht="12.75">
      <c r="A35" s="46" t="s">
        <v>30</v>
      </c>
      <c r="B35" s="5">
        <v>313</v>
      </c>
      <c r="C35" s="5">
        <v>2491</v>
      </c>
      <c r="D35" s="5">
        <v>348</v>
      </c>
      <c r="E35" s="5">
        <v>2916</v>
      </c>
      <c r="F35" s="5">
        <v>365</v>
      </c>
      <c r="G35" s="5">
        <v>3029</v>
      </c>
      <c r="H35" s="42">
        <v>370</v>
      </c>
      <c r="I35" s="42">
        <v>3517</v>
      </c>
      <c r="J35" s="42">
        <v>408</v>
      </c>
      <c r="K35" s="42">
        <v>3745</v>
      </c>
      <c r="L35" s="42">
        <v>421</v>
      </c>
      <c r="M35" s="81">
        <v>4006</v>
      </c>
      <c r="N35" s="94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</row>
    <row r="36" spans="1:98" s="12" customFormat="1" ht="12.75">
      <c r="A36" s="43" t="s">
        <v>32</v>
      </c>
      <c r="B36" s="13">
        <v>122.654</v>
      </c>
      <c r="C36" s="13">
        <v>1094</v>
      </c>
      <c r="D36" s="13">
        <v>124</v>
      </c>
      <c r="E36" s="13">
        <v>1120</v>
      </c>
      <c r="F36" s="13">
        <v>119</v>
      </c>
      <c r="G36" s="13">
        <v>1095</v>
      </c>
      <c r="H36" s="45">
        <v>113</v>
      </c>
      <c r="I36" s="45">
        <v>1047</v>
      </c>
      <c r="J36" s="45">
        <v>110</v>
      </c>
      <c r="K36" s="45">
        <v>1073</v>
      </c>
      <c r="L36" s="45">
        <v>112</v>
      </c>
      <c r="M36" s="88">
        <v>1132</v>
      </c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</row>
    <row r="37" spans="1:98" ht="12.75">
      <c r="A37" s="46" t="s">
        <v>21</v>
      </c>
      <c r="B37" s="5">
        <v>2414</v>
      </c>
      <c r="C37" s="5">
        <v>31402</v>
      </c>
      <c r="D37" s="5">
        <v>2275</v>
      </c>
      <c r="E37" s="5">
        <v>28006</v>
      </c>
      <c r="F37" s="5">
        <v>2300</v>
      </c>
      <c r="G37" s="5">
        <v>31168</v>
      </c>
      <c r="H37" s="42">
        <v>2083</v>
      </c>
      <c r="I37" s="42">
        <v>27557</v>
      </c>
      <c r="J37" s="42">
        <v>2352</v>
      </c>
      <c r="K37" s="42">
        <v>30459</v>
      </c>
      <c r="L37" s="42">
        <v>2815</v>
      </c>
      <c r="M37" s="81">
        <v>33213</v>
      </c>
      <c r="N37" s="94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</row>
    <row r="38" spans="1:98" s="12" customFormat="1" ht="12.75">
      <c r="A38" s="48" t="s">
        <v>22</v>
      </c>
      <c r="B38" s="22">
        <f>SUM(B27:B37)</f>
        <v>7847.654</v>
      </c>
      <c r="C38" s="22">
        <f>SUM(C27:C37)+1</f>
        <v>128449</v>
      </c>
      <c r="D38" s="22">
        <f>SUM(D27:D37)+2</f>
        <v>7981</v>
      </c>
      <c r="E38" s="22">
        <f>SUM(E27:E37)-1</f>
        <v>129077</v>
      </c>
      <c r="F38" s="22">
        <f>SUM(F27:F37)+1</f>
        <v>7985</v>
      </c>
      <c r="G38" s="22">
        <f>SUM(G27:G37)+1</f>
        <v>133738</v>
      </c>
      <c r="H38" s="22">
        <f>SUM(H27:H37)</f>
        <v>8495</v>
      </c>
      <c r="I38" s="22">
        <f>SUM(I27:I37)</f>
        <v>146554</v>
      </c>
      <c r="J38" s="22">
        <f>SUM(J27:J37)</f>
        <v>8989</v>
      </c>
      <c r="K38" s="22">
        <v>156325</v>
      </c>
      <c r="L38" s="22">
        <v>9205</v>
      </c>
      <c r="M38" s="92">
        <v>162187</v>
      </c>
      <c r="N38" s="94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</row>
    <row r="39" spans="1:98" ht="12.75">
      <c r="A39" s="54"/>
      <c r="B39" s="23"/>
      <c r="C39" s="23"/>
      <c r="D39" s="23"/>
      <c r="E39" s="23"/>
      <c r="F39" s="23"/>
      <c r="G39" s="23"/>
      <c r="H39" s="58"/>
      <c r="I39" s="58"/>
      <c r="J39" s="42"/>
      <c r="K39" s="42"/>
      <c r="L39" s="42"/>
      <c r="M39" s="81"/>
      <c r="N39" s="94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</row>
    <row r="40" spans="1:98" s="12" customFormat="1" ht="12.75">
      <c r="A40" s="55" t="s">
        <v>33</v>
      </c>
      <c r="B40" s="13">
        <v>397</v>
      </c>
      <c r="C40" s="13">
        <v>396</v>
      </c>
      <c r="D40" s="13">
        <v>430</v>
      </c>
      <c r="E40" s="13">
        <v>430</v>
      </c>
      <c r="F40" s="44">
        <v>509</v>
      </c>
      <c r="G40" s="44">
        <v>573</v>
      </c>
      <c r="H40" s="56">
        <v>510</v>
      </c>
      <c r="I40" s="56">
        <v>605</v>
      </c>
      <c r="J40" s="45">
        <v>506</v>
      </c>
      <c r="K40" s="45">
        <v>566</v>
      </c>
      <c r="L40" s="45">
        <v>557</v>
      </c>
      <c r="M40" s="88">
        <v>918</v>
      </c>
      <c r="N40" s="94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</row>
    <row r="41" spans="1:98" ht="12.75">
      <c r="A41" s="57" t="s">
        <v>34</v>
      </c>
      <c r="B41" s="5">
        <v>132</v>
      </c>
      <c r="C41" s="5">
        <v>177</v>
      </c>
      <c r="D41" s="5">
        <v>136</v>
      </c>
      <c r="E41" s="5">
        <v>173</v>
      </c>
      <c r="F41" s="47">
        <v>142</v>
      </c>
      <c r="G41" s="47">
        <v>193</v>
      </c>
      <c r="H41" s="131" t="s">
        <v>55</v>
      </c>
      <c r="I41" s="131"/>
      <c r="J41" s="42"/>
      <c r="K41" s="42"/>
      <c r="L41" s="42"/>
      <c r="M41" s="81"/>
      <c r="N41" s="94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</row>
    <row r="42" spans="1:98" s="12" customFormat="1" ht="12.75">
      <c r="A42" s="59" t="s">
        <v>35</v>
      </c>
      <c r="B42" s="13">
        <v>166</v>
      </c>
      <c r="C42" s="13">
        <v>868</v>
      </c>
      <c r="D42" s="13">
        <v>167</v>
      </c>
      <c r="E42" s="13">
        <v>987</v>
      </c>
      <c r="F42" s="44">
        <v>183</v>
      </c>
      <c r="G42" s="44">
        <v>1021</v>
      </c>
      <c r="H42" s="56">
        <v>191</v>
      </c>
      <c r="I42" s="56">
        <v>1031</v>
      </c>
      <c r="J42" s="45">
        <v>254</v>
      </c>
      <c r="K42" s="45">
        <v>1652</v>
      </c>
      <c r="L42" s="45">
        <v>233</v>
      </c>
      <c r="M42" s="88">
        <v>1729</v>
      </c>
      <c r="N42" s="94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</row>
    <row r="43" spans="1:98" ht="12.75">
      <c r="A43" s="57" t="s">
        <v>36</v>
      </c>
      <c r="B43" s="5"/>
      <c r="C43" s="5">
        <v>43644</v>
      </c>
      <c r="D43" s="5"/>
      <c r="E43" s="5">
        <v>47942</v>
      </c>
      <c r="F43" s="47"/>
      <c r="G43" s="47">
        <v>66671</v>
      </c>
      <c r="H43" s="58"/>
      <c r="I43" s="58">
        <v>69027</v>
      </c>
      <c r="J43" s="42"/>
      <c r="K43" s="42">
        <v>75066</v>
      </c>
      <c r="L43" s="42"/>
      <c r="M43" s="81">
        <v>76732</v>
      </c>
      <c r="N43" s="94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</row>
    <row r="44" spans="1:98" s="12" customFormat="1" ht="12.75">
      <c r="A44" s="59" t="s">
        <v>6</v>
      </c>
      <c r="B44" s="13">
        <v>3190</v>
      </c>
      <c r="C44" s="13">
        <v>11300</v>
      </c>
      <c r="D44" s="13">
        <v>3217</v>
      </c>
      <c r="E44" s="13">
        <v>11336</v>
      </c>
      <c r="F44" s="44">
        <v>3265</v>
      </c>
      <c r="G44" s="44">
        <v>11928</v>
      </c>
      <c r="H44" s="56">
        <v>3306</v>
      </c>
      <c r="I44" s="56">
        <v>12007</v>
      </c>
      <c r="J44" s="45">
        <v>3577</v>
      </c>
      <c r="K44" s="45">
        <v>16359</v>
      </c>
      <c r="L44" s="45">
        <v>3641</v>
      </c>
      <c r="M44" s="88">
        <v>16985</v>
      </c>
      <c r="N44" s="94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</row>
    <row r="45" spans="1:98" ht="12.75">
      <c r="A45" s="60"/>
      <c r="B45" s="5"/>
      <c r="C45" s="5"/>
      <c r="D45" s="5"/>
      <c r="E45" s="5"/>
      <c r="F45" s="5"/>
      <c r="G45" s="5"/>
      <c r="H45" s="58"/>
      <c r="I45" s="58"/>
      <c r="J45" s="42"/>
      <c r="K45" s="42"/>
      <c r="L45" s="42"/>
      <c r="M45" s="81">
        <v>5744</v>
      </c>
      <c r="N45" s="94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</row>
    <row r="46" spans="1:98" s="12" customFormat="1" ht="12.75">
      <c r="A46" s="61" t="s">
        <v>37</v>
      </c>
      <c r="B46" s="13"/>
      <c r="C46" s="13">
        <v>37</v>
      </c>
      <c r="D46" s="13"/>
      <c r="E46" s="13">
        <v>37</v>
      </c>
      <c r="F46" s="13"/>
      <c r="G46" s="13">
        <v>41</v>
      </c>
      <c r="H46" s="56"/>
      <c r="I46" s="56">
        <v>41</v>
      </c>
      <c r="J46" s="45"/>
      <c r="K46" s="45">
        <v>0</v>
      </c>
      <c r="L46" s="45">
        <v>0</v>
      </c>
      <c r="M46" s="88"/>
      <c r="N46" s="94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</row>
    <row r="47" spans="1:98" ht="12.75">
      <c r="A47" s="62" t="s">
        <v>8</v>
      </c>
      <c r="B47" s="5"/>
      <c r="C47" s="5">
        <v>65</v>
      </c>
      <c r="D47" s="5"/>
      <c r="E47" s="5">
        <v>65</v>
      </c>
      <c r="F47" s="5"/>
      <c r="G47" s="5">
        <v>65</v>
      </c>
      <c r="H47" s="58"/>
      <c r="I47" s="58">
        <v>65</v>
      </c>
      <c r="J47" s="42"/>
      <c r="K47" s="42">
        <v>0</v>
      </c>
      <c r="L47" s="42">
        <v>0</v>
      </c>
      <c r="M47" s="81"/>
      <c r="N47" s="94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</row>
    <row r="48" spans="1:98" s="12" customFormat="1" ht="12.75">
      <c r="A48" s="61" t="s">
        <v>7</v>
      </c>
      <c r="B48" s="13">
        <v>2617</v>
      </c>
      <c r="C48" s="13">
        <v>4357</v>
      </c>
      <c r="D48" s="13">
        <v>2629</v>
      </c>
      <c r="E48" s="13">
        <v>4145</v>
      </c>
      <c r="F48" s="13">
        <v>2464</v>
      </c>
      <c r="G48" s="13">
        <v>4016</v>
      </c>
      <c r="H48" s="56">
        <v>2940</v>
      </c>
      <c r="I48" s="56">
        <v>5350</v>
      </c>
      <c r="J48" s="45">
        <v>3212</v>
      </c>
      <c r="K48" s="45">
        <v>5951</v>
      </c>
      <c r="L48" s="45">
        <v>3076</v>
      </c>
      <c r="M48" s="88">
        <v>5744</v>
      </c>
      <c r="N48" s="94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</row>
    <row r="49" spans="1:98" ht="12.75">
      <c r="A49" s="63" t="s">
        <v>47</v>
      </c>
      <c r="B49" s="24">
        <f>B24+B38+B40+B41+B42+B44+B48</f>
        <v>20206.881</v>
      </c>
      <c r="C49" s="24">
        <f>C24+C38+C40+C41+C42+C44+C46+C47+C48-1</f>
        <v>211234.763</v>
      </c>
      <c r="D49" s="24">
        <f>D24+D38+D40+D41+D42+D44+D48+1</f>
        <v>20662.233</v>
      </c>
      <c r="E49" s="24">
        <f>E24+E38+E40+E41+E42+E44+E46+E47+E48</f>
        <v>214715.543</v>
      </c>
      <c r="F49" s="24">
        <f>F24+F38+F40+F41+F42+F44+F48-1</f>
        <v>20876</v>
      </c>
      <c r="G49" s="24">
        <f>G24+G38+G40+G41+G42+G44+G46+G47+G48-2</f>
        <v>223089</v>
      </c>
      <c r="H49" s="25">
        <f>SUM(H24,H38,H40,H42,H44,H48)</f>
        <v>21825</v>
      </c>
      <c r="I49" s="25">
        <f>I24+I38+I40+I41+I42+I44+I46+I47+I48</f>
        <v>240531</v>
      </c>
      <c r="J49" s="25">
        <f>J24+J38+J40+J41+J42+J44+J46+J47+J48</f>
        <v>23243</v>
      </c>
      <c r="K49" s="25">
        <v>257277</v>
      </c>
      <c r="L49" s="25">
        <v>23695</v>
      </c>
      <c r="M49" s="93">
        <v>268847</v>
      </c>
      <c r="N49" s="94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</row>
    <row r="50" spans="1:98" ht="12.75">
      <c r="A50" s="64"/>
      <c r="B50" s="6"/>
      <c r="C50" s="6"/>
      <c r="D50" s="6"/>
      <c r="E50" s="6"/>
      <c r="F50" s="6"/>
      <c r="G50" s="6"/>
      <c r="H50" s="51"/>
      <c r="I50" s="51"/>
      <c r="J50" s="51"/>
      <c r="K50" s="51"/>
      <c r="L50" s="51"/>
      <c r="M50" s="52"/>
      <c r="N50" s="94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</row>
    <row r="51" spans="1:98" ht="12.75">
      <c r="A51" s="65"/>
      <c r="B51" s="7"/>
      <c r="C51" s="7"/>
      <c r="D51" s="7"/>
      <c r="E51" s="7"/>
      <c r="F51" s="7"/>
      <c r="G51" s="7"/>
      <c r="H51" s="51"/>
      <c r="I51" s="51"/>
      <c r="J51" s="51"/>
      <c r="K51" s="51"/>
      <c r="L51" s="51"/>
      <c r="M51" s="52"/>
      <c r="N51" s="94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</row>
    <row r="52" spans="1:98" ht="12.75" customHeight="1">
      <c r="A52" s="125" t="s">
        <v>38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7"/>
      <c r="N52" s="94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</row>
    <row r="53" spans="1:98" ht="12.75">
      <c r="A53" s="109" t="s">
        <v>9</v>
      </c>
      <c r="B53" s="108"/>
      <c r="C53" s="108"/>
      <c r="D53" s="105"/>
      <c r="E53" s="106"/>
      <c r="F53" s="107" t="s">
        <v>46</v>
      </c>
      <c r="G53" s="107"/>
      <c r="H53" s="107" t="s">
        <v>52</v>
      </c>
      <c r="I53" s="107"/>
      <c r="J53" s="79" t="s">
        <v>56</v>
      </c>
      <c r="K53" s="79"/>
      <c r="L53" s="79" t="s">
        <v>59</v>
      </c>
      <c r="M53" s="79"/>
      <c r="N53" s="94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</row>
    <row r="54" spans="1:98" ht="12.75">
      <c r="A54" s="110"/>
      <c r="B54" s="3"/>
      <c r="C54" s="26"/>
      <c r="D54" s="3"/>
      <c r="E54" s="96"/>
      <c r="F54" s="4" t="s">
        <v>2</v>
      </c>
      <c r="G54" s="26" t="s">
        <v>3</v>
      </c>
      <c r="H54" s="4" t="s">
        <v>2</v>
      </c>
      <c r="I54" s="26" t="s">
        <v>3</v>
      </c>
      <c r="J54" s="4" t="s">
        <v>2</v>
      </c>
      <c r="K54" s="4" t="s">
        <v>3</v>
      </c>
      <c r="L54" s="4" t="s">
        <v>2</v>
      </c>
      <c r="M54" s="4" t="s">
        <v>3</v>
      </c>
      <c r="N54" s="94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</row>
    <row r="55" spans="1:98" ht="12.75">
      <c r="A55" s="41">
        <v>1</v>
      </c>
      <c r="B55" s="9"/>
      <c r="C55" s="8"/>
      <c r="D55" s="9"/>
      <c r="E55" s="97"/>
      <c r="F55" s="27">
        <v>2</v>
      </c>
      <c r="G55" s="8">
        <v>3</v>
      </c>
      <c r="H55" s="27">
        <v>4</v>
      </c>
      <c r="I55" s="8">
        <v>5</v>
      </c>
      <c r="J55" s="27">
        <v>6</v>
      </c>
      <c r="K55" s="27">
        <v>7</v>
      </c>
      <c r="L55" s="27">
        <v>8</v>
      </c>
      <c r="M55" s="66">
        <v>9</v>
      </c>
      <c r="N55" s="94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</row>
    <row r="56" spans="1:98" ht="12.75">
      <c r="A56" s="67"/>
      <c r="B56" s="7"/>
      <c r="C56" s="7"/>
      <c r="D56" s="7"/>
      <c r="E56" s="98"/>
      <c r="F56" s="80"/>
      <c r="G56" s="80"/>
      <c r="H56" s="42"/>
      <c r="I56" s="42"/>
      <c r="J56" s="42"/>
      <c r="K56" s="42"/>
      <c r="L56" s="42"/>
      <c r="M56" s="81"/>
      <c r="N56" s="94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</row>
    <row r="57" spans="1:98" s="12" customFormat="1" ht="12.75">
      <c r="A57" s="68" t="s">
        <v>39</v>
      </c>
      <c r="B57" s="14"/>
      <c r="C57" s="14"/>
      <c r="D57" s="14"/>
      <c r="E57" s="99"/>
      <c r="F57" s="15">
        <v>1</v>
      </c>
      <c r="G57" s="15">
        <v>3.9</v>
      </c>
      <c r="H57" s="82">
        <v>4.5</v>
      </c>
      <c r="I57" s="82">
        <v>7.8</v>
      </c>
      <c r="J57" s="82">
        <v>6.5</v>
      </c>
      <c r="K57" s="82">
        <v>7</v>
      </c>
      <c r="L57" s="82">
        <v>1.9</v>
      </c>
      <c r="M57" s="83">
        <v>4.5</v>
      </c>
      <c r="N57" s="94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</row>
    <row r="58" spans="1:98" ht="12.75">
      <c r="A58" s="67" t="s">
        <v>1</v>
      </c>
      <c r="B58" s="10"/>
      <c r="C58" s="10"/>
      <c r="D58" s="10"/>
      <c r="E58" s="100"/>
      <c r="F58" s="11">
        <v>3.7</v>
      </c>
      <c r="G58" s="11">
        <v>4.5</v>
      </c>
      <c r="H58" s="84">
        <v>0.8</v>
      </c>
      <c r="I58" s="84">
        <v>4.7</v>
      </c>
      <c r="J58" s="84">
        <v>5</v>
      </c>
      <c r="K58" s="84">
        <v>2.1</v>
      </c>
      <c r="L58" s="84">
        <v>4.1</v>
      </c>
      <c r="M58" s="85">
        <v>6.4</v>
      </c>
      <c r="N58" s="94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</row>
    <row r="59" spans="1:98" s="12" customFormat="1" ht="12.75">
      <c r="A59" s="69" t="s">
        <v>4</v>
      </c>
      <c r="B59" s="16"/>
      <c r="C59" s="16"/>
      <c r="D59" s="16"/>
      <c r="E59" s="101"/>
      <c r="F59" s="17">
        <v>0.1</v>
      </c>
      <c r="G59" s="17">
        <v>3.6</v>
      </c>
      <c r="H59" s="82">
        <v>6.4</v>
      </c>
      <c r="I59" s="82">
        <v>9.6</v>
      </c>
      <c r="J59" s="86">
        <v>5.8</v>
      </c>
      <c r="K59" s="86">
        <v>6.7</v>
      </c>
      <c r="L59" s="86">
        <v>2.4</v>
      </c>
      <c r="M59" s="87">
        <v>3.7</v>
      </c>
      <c r="N59" s="94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</row>
    <row r="60" spans="1:98" ht="12.75">
      <c r="A60" s="111" t="s">
        <v>60</v>
      </c>
      <c r="B60" s="112"/>
      <c r="C60" s="112"/>
      <c r="D60" s="112"/>
      <c r="E60" s="112"/>
      <c r="F60" s="112"/>
      <c r="G60" s="112"/>
      <c r="H60" s="112"/>
      <c r="I60" s="112"/>
      <c r="J60" s="70"/>
      <c r="K60" s="70"/>
      <c r="L60" s="70"/>
      <c r="M60" s="71"/>
      <c r="N60" s="94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</row>
    <row r="61" spans="1:98" ht="12.75">
      <c r="A61" s="103" t="s">
        <v>5</v>
      </c>
      <c r="B61" s="104"/>
      <c r="C61" s="104"/>
      <c r="D61" s="104"/>
      <c r="E61" s="104"/>
      <c r="F61" s="104"/>
      <c r="G61" s="104"/>
      <c r="H61" s="104"/>
      <c r="I61" s="104"/>
      <c r="J61" s="70"/>
      <c r="K61" s="70"/>
      <c r="L61" s="70"/>
      <c r="M61" s="71"/>
      <c r="N61" s="94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</row>
    <row r="62" spans="1:98" ht="12.75">
      <c r="A62" s="72" t="s">
        <v>53</v>
      </c>
      <c r="B62" s="73"/>
      <c r="C62" s="73"/>
      <c r="D62" s="73"/>
      <c r="E62" s="73"/>
      <c r="F62" s="73"/>
      <c r="G62" s="73"/>
      <c r="H62" s="70"/>
      <c r="I62" s="70"/>
      <c r="J62" s="70"/>
      <c r="K62" s="70"/>
      <c r="L62" s="70"/>
      <c r="M62" s="71"/>
      <c r="N62" s="94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</row>
    <row r="63" spans="1:98" ht="12.75">
      <c r="A63" s="72" t="s">
        <v>40</v>
      </c>
      <c r="B63" s="73"/>
      <c r="C63" s="73"/>
      <c r="D63" s="73"/>
      <c r="E63" s="73"/>
      <c r="F63" s="73"/>
      <c r="G63" s="73"/>
      <c r="H63" s="70"/>
      <c r="I63" s="70"/>
      <c r="J63" s="70"/>
      <c r="K63" s="70"/>
      <c r="L63" s="70"/>
      <c r="M63" s="71"/>
      <c r="N63" s="94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</row>
    <row r="64" spans="1:98" ht="12.75">
      <c r="A64" s="115" t="s">
        <v>48</v>
      </c>
      <c r="B64" s="116"/>
      <c r="C64" s="116"/>
      <c r="D64" s="116"/>
      <c r="E64" s="116"/>
      <c r="F64" s="116"/>
      <c r="G64" s="116"/>
      <c r="H64" s="70"/>
      <c r="I64" s="70"/>
      <c r="J64" s="70"/>
      <c r="K64" s="70"/>
      <c r="L64" s="70"/>
      <c r="M64" s="71"/>
      <c r="N64" s="94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</row>
    <row r="65" spans="1:98" ht="12.75">
      <c r="A65" s="74" t="s">
        <v>49</v>
      </c>
      <c r="B65" s="73"/>
      <c r="C65" s="73"/>
      <c r="D65" s="73"/>
      <c r="E65" s="73"/>
      <c r="F65" s="73"/>
      <c r="G65" s="73"/>
      <c r="H65" s="70"/>
      <c r="I65" s="70"/>
      <c r="J65" s="70"/>
      <c r="K65" s="70"/>
      <c r="L65" s="70"/>
      <c r="M65" s="71"/>
      <c r="N65" s="94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</row>
    <row r="66" spans="1:98" ht="12.75">
      <c r="A66" s="75" t="s">
        <v>54</v>
      </c>
      <c r="B66" s="76"/>
      <c r="C66" s="76"/>
      <c r="D66" s="76"/>
      <c r="E66" s="76"/>
      <c r="F66" s="73"/>
      <c r="G66" s="73"/>
      <c r="H66" s="70"/>
      <c r="I66" s="70"/>
      <c r="J66" s="70"/>
      <c r="K66" s="70"/>
      <c r="L66" s="70"/>
      <c r="M66" s="71"/>
      <c r="N66" s="94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</row>
    <row r="67" spans="1:98" ht="13.5" thickBot="1">
      <c r="A67" s="113"/>
      <c r="B67" s="114"/>
      <c r="C67" s="114"/>
      <c r="D67" s="114"/>
      <c r="E67" s="114"/>
      <c r="F67" s="114"/>
      <c r="G67" s="114"/>
      <c r="H67" s="114"/>
      <c r="I67" s="114"/>
      <c r="J67" s="77"/>
      <c r="K67" s="77"/>
      <c r="L67" s="77"/>
      <c r="M67" s="78"/>
      <c r="N67" s="94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</row>
    <row r="68" spans="14:98" ht="12.75"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</row>
    <row r="69" spans="14:98" ht="12.75"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</row>
    <row r="70" spans="14:98" ht="12.75"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</row>
    <row r="71" spans="14:98" ht="12.75"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</row>
    <row r="72" spans="14:98" ht="12.75"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</row>
    <row r="73" spans="14:98" ht="12.75"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</row>
    <row r="74" spans="14:98" ht="12.75"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</row>
    <row r="75" spans="14:98" ht="12.75"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</row>
    <row r="76" spans="14:98" ht="12.75"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</row>
    <row r="77" spans="14:98" ht="12.75"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</row>
    <row r="78" spans="14:98" ht="12.75"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</row>
    <row r="79" spans="14:98" ht="12.75"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</row>
    <row r="80" spans="14:98" ht="12.75"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</row>
    <row r="81" spans="14:98" ht="12.75"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</row>
    <row r="82" spans="14:98" ht="12.75"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</row>
    <row r="83" spans="14:98" ht="12.75"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</row>
    <row r="84" spans="14:98" ht="12.75"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</row>
    <row r="85" spans="14:98" ht="12.75"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</row>
    <row r="86" spans="14:98" ht="12.75"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</row>
    <row r="87" spans="14:98" ht="12.75"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</row>
    <row r="88" spans="14:98" ht="12.75"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</row>
    <row r="89" spans="14:98" ht="12.75"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</row>
    <row r="90" spans="14:98" ht="12.75"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</row>
    <row r="91" spans="14:98" ht="12.75"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</row>
    <row r="92" spans="14:98" ht="12.75"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</row>
    <row r="93" spans="14:98" ht="12.75"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</row>
    <row r="94" spans="14:98" ht="12.75"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</row>
    <row r="95" spans="14:98" ht="12.75"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</row>
    <row r="96" spans="14:98" ht="12.75"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</row>
    <row r="97" spans="14:98" ht="12.75"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</row>
    <row r="98" spans="14:98" ht="12.75"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</row>
    <row r="99" spans="14:98" ht="12.75"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</row>
    <row r="100" spans="14:98" ht="12.75"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</row>
  </sheetData>
  <sheetProtection/>
  <mergeCells count="22">
    <mergeCell ref="H41:I41"/>
    <mergeCell ref="F8:G8"/>
    <mergeCell ref="A67:I67"/>
    <mergeCell ref="A64:G64"/>
    <mergeCell ref="A8:A9"/>
    <mergeCell ref="B8:C8"/>
    <mergeCell ref="D8:E8"/>
    <mergeCell ref="A2:M2"/>
    <mergeCell ref="F6:M6"/>
    <mergeCell ref="F7:M7"/>
    <mergeCell ref="A52:M52"/>
    <mergeCell ref="A4:M4"/>
    <mergeCell ref="A61:I61"/>
    <mergeCell ref="D53:E53"/>
    <mergeCell ref="F53:G53"/>
    <mergeCell ref="B53:C53"/>
    <mergeCell ref="J8:K8"/>
    <mergeCell ref="L8:M8"/>
    <mergeCell ref="H53:I53"/>
    <mergeCell ref="A53:A54"/>
    <mergeCell ref="A60:I60"/>
    <mergeCell ref="H8:I8"/>
  </mergeCells>
  <printOptions horizontalCentered="1"/>
  <pageMargins left="0.49" right="0.25" top="0.25" bottom="0" header="0" footer="0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2013-10-11T22:19:15Z</cp:lastPrinted>
  <dcterms:created xsi:type="dcterms:W3CDTF">2001-02-24T01:55:02Z</dcterms:created>
  <dcterms:modified xsi:type="dcterms:W3CDTF">2014-11-18T10:14:20Z</dcterms:modified>
  <cp:category/>
  <cp:version/>
  <cp:contentType/>
  <cp:contentStatus/>
</cp:coreProperties>
</file>