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07A033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'07A03300'!$A$1:$K$145</definedName>
    <definedName name="Print_Area_MI" localSheetId="0">'07A03300'!$A$1:$K$77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<sst xmlns="http://schemas.openxmlformats.org/spreadsheetml/2006/main" count="421" uniqueCount="87">
  <si>
    <t xml:space="preserve"> </t>
  </si>
  <si>
    <t xml:space="preserve">      </t>
  </si>
  <si>
    <t xml:space="preserve">   </t>
  </si>
  <si>
    <t>Year/State/</t>
  </si>
  <si>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</si>
  <si>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</si>
  <si>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</si>
  <si>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</si>
  <si>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</si>
  <si>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</si>
  <si>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</si>
  <si>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</si>
  <si>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</si>
  <si>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</si>
  <si>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</si>
  <si>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</si>
  <si>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</si>
  <si>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</si>
  <si>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</si>
  <si>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</si>
  <si>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</si>
  <si>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    </t>
  </si>
  <si>
    <t xml:space="preserve"> Madhya Pradesh </t>
  </si>
  <si>
    <t xml:space="preserve"> Meghalaya </t>
  </si>
  <si>
    <t xml:space="preserve"> Nagaland </t>
  </si>
  <si>
    <t xml:space="preserve"> 2001-02</t>
  </si>
  <si>
    <t xml:space="preserve"> 2002-03</t>
  </si>
  <si>
    <t xml:space="preserve"> Maharashtra</t>
  </si>
  <si>
    <t xml:space="preserve"> Puducherry</t>
  </si>
  <si>
    <t>HORTICULTURE</t>
  </si>
  <si>
    <t>Fruits</t>
  </si>
  <si>
    <t>(Area in '000 Hectare)</t>
  </si>
  <si>
    <t>Area</t>
  </si>
  <si>
    <t>Production</t>
  </si>
  <si>
    <t>________________</t>
  </si>
  <si>
    <t>Vegetables</t>
  </si>
  <si>
    <t>Flowers</t>
  </si>
  <si>
    <t>Nuts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</si>
  <si>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</si>
  <si>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</si>
  <si>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</si>
  <si>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</si>
  <si>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</si>
  <si>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</si>
  <si>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</si>
  <si>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</si>
  <si>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</si>
  <si>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</si>
  <si>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</si>
  <si>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</si>
  <si>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</si>
  <si>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</si>
  <si>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</si>
  <si>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</si>
  <si>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</si>
  <si>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</si>
  <si>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</si>
  <si>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</si>
  <si>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</si>
  <si>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</si>
  <si>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</si>
  <si>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</si>
  <si>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</si>
  <si>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</si>
  <si>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(Loose)</t>
  </si>
  <si>
    <t>Ministry of Agriculture</t>
  </si>
  <si>
    <t>Aroma &amp; Medi.</t>
  </si>
  <si>
    <t>Plantation Crops</t>
  </si>
  <si>
    <t>Spices</t>
  </si>
  <si>
    <t>Mushroom</t>
  </si>
  <si>
    <t>Honey</t>
  </si>
  <si>
    <t>_________</t>
  </si>
  <si>
    <t>Grand Total</t>
  </si>
  <si>
    <t>..</t>
  </si>
  <si>
    <t>Table 9.2 - AREA AND PRODUCTION OF VARIOUS HORTICULTURE CROPS</t>
  </si>
  <si>
    <t>Table 9.2 - AREA AND PRODUCTION OF VARIOUS HORTICULTURE CROPS-Concld.</t>
  </si>
  <si>
    <t>(Production in '000 Tonne)</t>
  </si>
  <si>
    <t xml:space="preserve"> 2009-10</t>
  </si>
  <si>
    <t xml:space="preserve">2009-10 </t>
  </si>
  <si>
    <t>2009-10</t>
  </si>
  <si>
    <t xml:space="preserve">Source : Indian Horticulture Database, 2010, National Horticulture Board, </t>
  </si>
  <si>
    <t xml:space="preserve"> i) Figures of Production under Grand Total does not include Production of Cut Flowers.</t>
  </si>
  <si>
    <t>Notes :</t>
  </si>
  <si>
    <t xml:space="preserve">ii) Grand Total of production may not match with Andman &amp; Nicobar Islands,  as some statewise figures not available. </t>
  </si>
  <si>
    <t>iv) Plantation Crops : Coconut (CDB), Arecanut (Directorate of Arecanut &amp; Spice Dev.) and Cashew &amp; Cocoa (Directorate of Cashew &amp; Cocoa Development).</t>
  </si>
  <si>
    <t>v) Spices - Directorate of Arecanut &amp; Spices Development.</t>
  </si>
  <si>
    <t>iii) Fruits, Vegetables, Flowers, Aromatic/Medicinal Plants and Mushroom, Spices data collected by respective states Directorates of Horticulture.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</si>
</sst>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.000"/>
  </numFmts>
  <fonts count="3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>
      <alignment horizontal="right" wrapText="1"/>
    </xf>
    <xf numFmtId="16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 applyProtection="1" quotePrefix="1">
      <alignment horizontal="right"/>
      <protection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2" fillId="0" borderId="0" xfId="0" applyNumberFormat="1" applyFon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right"/>
      <protection/>
    </xf>
    <xf numFmtId="167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wrapText="1"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37" fontId="3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45"/>
  <sheetViews>
    <sheetView showGridLines="0" tabSelected="1" view="pageBreakPreview" zoomScaleSheetLayoutView="100" zoomScalePageLayoutView="0" workbookViewId="0" topLeftCell="A1">
      <selection activeCell="A144" sqref="A144:K144"/>
    </sheetView>
  </sheetViews>
  <sheetFormatPr defaultColWidth="9.625" defaultRowHeight="12.75"/>
  <cols>
    <col min="1" max="1" width="18.625" style="2" customWidth="1"/>
    <col min="2" max="2" width="8.50390625" style="2" customWidth="1"/>
    <col min="3" max="3" width="7.75390625" style="2" customWidth="1"/>
    <col min="4" max="4" width="8.375" style="2" customWidth="1"/>
    <col min="5" max="5" width="8.125" style="2" customWidth="1"/>
    <col min="6" max="6" width="7.875" style="2" customWidth="1"/>
    <col min="7" max="7" width="9.125" style="2" customWidth="1"/>
    <col min="8" max="8" width="8.125" style="2" customWidth="1"/>
    <col min="9" max="10" width="8.375" style="2" customWidth="1"/>
    <col min="11" max="11" width="8.25390625" style="2" customWidth="1"/>
    <col min="12" max="15" width="10.625" style="2" customWidth="1"/>
    <col min="16" max="19" width="6.625" style="2" customWidth="1"/>
    <col min="20" max="27" width="9.625" style="2" customWidth="1"/>
    <col min="28" max="28" width="50.625" style="2" customWidth="1"/>
    <col min="29" max="29" width="9.625" style="2" customWidth="1"/>
    <col min="30" max="30" width="50.625" style="2" customWidth="1"/>
    <col min="31" max="16384" width="9.625" style="2" customWidth="1"/>
  </cols>
  <sheetData>
    <row r="1" spans="1:11" ht="12.75">
      <c r="A1" s="1"/>
      <c r="K1" s="12"/>
    </row>
    <row r="2" spans="1:11" ht="15.75">
      <c r="A2" s="38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4" spans="1:16" ht="15.75">
      <c r="A4" s="40" t="s">
        <v>74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"/>
      <c r="M4" s="4"/>
      <c r="N4" s="4"/>
      <c r="O4" s="4"/>
      <c r="P4" s="4"/>
    </row>
    <row r="5" spans="1:16" ht="12.75">
      <c r="A5" s="50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4"/>
      <c r="M5" s="4"/>
      <c r="N5" s="4"/>
      <c r="O5" s="4"/>
      <c r="P5" s="4"/>
    </row>
    <row r="6" spans="1:16" ht="12.75">
      <c r="A6" s="43" t="s">
        <v>76</v>
      </c>
      <c r="B6" s="44"/>
      <c r="C6" s="44"/>
      <c r="D6" s="44"/>
      <c r="E6" s="44"/>
      <c r="F6" s="44"/>
      <c r="G6" s="44"/>
      <c r="H6" s="44"/>
      <c r="I6" s="44"/>
      <c r="J6" s="44"/>
      <c r="K6" s="44"/>
      <c r="N6" s="6" t="s">
        <v>0</v>
      </c>
      <c r="O6" s="4"/>
      <c r="P6" s="4"/>
    </row>
    <row r="7" spans="1:19" ht="12.75" customHeight="1">
      <c r="A7" s="7"/>
      <c r="B7" s="47" t="s">
        <v>30</v>
      </c>
      <c r="C7" s="48"/>
      <c r="D7" s="47" t="s">
        <v>35</v>
      </c>
      <c r="E7" s="48"/>
      <c r="F7" s="47" t="s">
        <v>36</v>
      </c>
      <c r="G7" s="48"/>
      <c r="H7" s="47" t="s">
        <v>37</v>
      </c>
      <c r="I7" s="48"/>
      <c r="J7" s="47" t="s">
        <v>66</v>
      </c>
      <c r="K7" s="48"/>
      <c r="L7" s="4"/>
      <c r="N7" s="4"/>
      <c r="P7" s="1" t="s">
        <v>1</v>
      </c>
      <c r="Q7" s="6" t="s">
        <v>2</v>
      </c>
      <c r="R7" s="1" t="s">
        <v>0</v>
      </c>
      <c r="S7" s="6" t="s">
        <v>0</v>
      </c>
    </row>
    <row r="8" spans="1:17" ht="12.75" customHeight="1">
      <c r="A8" s="8" t="s">
        <v>3</v>
      </c>
      <c r="B8" s="46" t="s">
        <v>34</v>
      </c>
      <c r="C8" s="46"/>
      <c r="D8" s="46" t="s">
        <v>34</v>
      </c>
      <c r="E8" s="46"/>
      <c r="F8" s="46" t="s">
        <v>34</v>
      </c>
      <c r="G8" s="46"/>
      <c r="H8" s="46" t="s">
        <v>34</v>
      </c>
      <c r="I8" s="46"/>
      <c r="J8" s="46" t="s">
        <v>34</v>
      </c>
      <c r="K8" s="46"/>
      <c r="M8" s="4"/>
      <c r="N8" s="4"/>
      <c r="O8" s="4"/>
      <c r="P8" s="6" t="s">
        <v>2</v>
      </c>
      <c r="Q8" s="6" t="s">
        <v>2</v>
      </c>
    </row>
    <row r="9" spans="1:11" ht="12.75">
      <c r="A9" s="8" t="s">
        <v>4</v>
      </c>
      <c r="B9" s="13" t="s">
        <v>32</v>
      </c>
      <c r="C9" s="13" t="s">
        <v>33</v>
      </c>
      <c r="D9" s="13" t="s">
        <v>32</v>
      </c>
      <c r="E9" s="13" t="s">
        <v>33</v>
      </c>
      <c r="F9" s="13" t="s">
        <v>32</v>
      </c>
      <c r="G9" s="13" t="s">
        <v>33</v>
      </c>
      <c r="H9" s="13" t="s">
        <v>32</v>
      </c>
      <c r="I9" s="13" t="s">
        <v>33</v>
      </c>
      <c r="J9" s="13" t="s">
        <v>32</v>
      </c>
      <c r="K9" s="13" t="s">
        <v>33</v>
      </c>
    </row>
    <row r="10" spans="1:16" ht="12.75">
      <c r="A10" s="9"/>
      <c r="B10" s="10"/>
      <c r="C10" s="10"/>
      <c r="D10" s="10"/>
      <c r="E10" s="10"/>
      <c r="F10" s="5"/>
      <c r="G10" s="5" t="s">
        <v>64</v>
      </c>
      <c r="H10" s="5"/>
      <c r="I10" s="5"/>
      <c r="J10" s="5"/>
      <c r="K10" s="5"/>
      <c r="L10" s="1" t="s">
        <v>0</v>
      </c>
      <c r="O10" s="4"/>
      <c r="P10" s="4"/>
    </row>
    <row r="11" spans="1:16" ht="12.75">
      <c r="A11" s="8" t="s">
        <v>5</v>
      </c>
      <c r="B11" s="11" t="s">
        <v>6</v>
      </c>
      <c r="C11" s="11" t="s">
        <v>7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4"/>
      <c r="M11" s="4"/>
      <c r="N11" s="4"/>
      <c r="O11" s="4"/>
      <c r="P11" s="4"/>
    </row>
    <row r="12" spans="1:15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" t="s">
        <v>0</v>
      </c>
      <c r="O12" s="4"/>
    </row>
    <row r="13" spans="1:11" ht="12.75">
      <c r="A13" s="1" t="s">
        <v>25</v>
      </c>
      <c r="B13" s="15">
        <v>4010</v>
      </c>
      <c r="C13" s="15">
        <v>43001</v>
      </c>
      <c r="D13" s="15">
        <v>6156</v>
      </c>
      <c r="E13" s="15">
        <v>88622</v>
      </c>
      <c r="F13" s="15">
        <v>106</v>
      </c>
      <c r="G13" s="15">
        <v>535</v>
      </c>
      <c r="H13" s="15">
        <v>117</v>
      </c>
      <c r="I13" s="15">
        <v>114</v>
      </c>
      <c r="J13" s="15" t="s">
        <v>73</v>
      </c>
      <c r="K13" s="15" t="s">
        <v>73</v>
      </c>
    </row>
    <row r="14" spans="1:11" ht="12.75">
      <c r="A14" s="1" t="s">
        <v>26</v>
      </c>
      <c r="B14" s="15">
        <v>3788</v>
      </c>
      <c r="C14" s="16">
        <v>45203</v>
      </c>
      <c r="D14" s="15">
        <v>6092</v>
      </c>
      <c r="E14" s="16">
        <v>84815</v>
      </c>
      <c r="F14" s="15">
        <v>70</v>
      </c>
      <c r="G14" s="15">
        <v>735</v>
      </c>
      <c r="H14" s="15">
        <v>117</v>
      </c>
      <c r="I14" s="15">
        <v>114</v>
      </c>
      <c r="J14" s="15" t="s">
        <v>73</v>
      </c>
      <c r="K14" s="15" t="s">
        <v>73</v>
      </c>
    </row>
    <row r="15" spans="1:11" ht="12.75">
      <c r="A15" s="1" t="s">
        <v>38</v>
      </c>
      <c r="B15" s="16">
        <v>4661</v>
      </c>
      <c r="C15" s="16">
        <v>45942</v>
      </c>
      <c r="D15" s="15">
        <v>6082</v>
      </c>
      <c r="E15" s="16">
        <v>88334</v>
      </c>
      <c r="F15" s="16">
        <v>101</v>
      </c>
      <c r="G15" s="16">
        <v>580</v>
      </c>
      <c r="H15" s="16">
        <v>106</v>
      </c>
      <c r="I15" s="15">
        <v>121</v>
      </c>
      <c r="J15" s="17" t="s">
        <v>73</v>
      </c>
      <c r="K15" s="15" t="s">
        <v>73</v>
      </c>
    </row>
    <row r="16" spans="1:11" ht="12.75">
      <c r="A16" s="1" t="s">
        <v>39</v>
      </c>
      <c r="B16" s="16">
        <v>5049</v>
      </c>
      <c r="C16" s="16">
        <v>50867</v>
      </c>
      <c r="D16" s="15">
        <v>6744</v>
      </c>
      <c r="E16" s="16">
        <v>101246</v>
      </c>
      <c r="F16" s="16">
        <v>118</v>
      </c>
      <c r="G16" s="16">
        <v>659</v>
      </c>
      <c r="H16" s="16">
        <v>106</v>
      </c>
      <c r="I16" s="15">
        <v>121</v>
      </c>
      <c r="J16" s="16">
        <v>131</v>
      </c>
      <c r="K16" s="15">
        <v>159</v>
      </c>
    </row>
    <row r="17" spans="1:11" ht="12.75">
      <c r="A17" s="1" t="s">
        <v>40</v>
      </c>
      <c r="B17" s="16">
        <v>5324</v>
      </c>
      <c r="C17" s="16">
        <v>55356</v>
      </c>
      <c r="D17" s="15">
        <v>7213</v>
      </c>
      <c r="E17" s="16">
        <v>111399</v>
      </c>
      <c r="F17" s="16">
        <v>129</v>
      </c>
      <c r="G17" s="16">
        <v>654</v>
      </c>
      <c r="H17" s="16">
        <v>130</v>
      </c>
      <c r="I17" s="15">
        <v>149</v>
      </c>
      <c r="J17" s="16">
        <v>262</v>
      </c>
      <c r="K17" s="15">
        <v>202</v>
      </c>
    </row>
    <row r="18" spans="1:11" ht="12.75">
      <c r="A18" s="1" t="s">
        <v>41</v>
      </c>
      <c r="B18" s="16">
        <v>5554</v>
      </c>
      <c r="C18" s="16">
        <v>59563</v>
      </c>
      <c r="D18" s="15">
        <v>7581</v>
      </c>
      <c r="E18" s="16">
        <v>114993</v>
      </c>
      <c r="F18" s="16">
        <v>144</v>
      </c>
      <c r="G18" s="16">
        <v>880</v>
      </c>
      <c r="H18" s="16">
        <v>132</v>
      </c>
      <c r="I18" s="15">
        <v>150</v>
      </c>
      <c r="J18" s="16">
        <v>324</v>
      </c>
      <c r="K18" s="15">
        <v>178</v>
      </c>
    </row>
    <row r="19" spans="1:12" ht="12.75">
      <c r="A19" s="1" t="s">
        <v>42</v>
      </c>
      <c r="B19" s="16">
        <v>5857.2</v>
      </c>
      <c r="C19" s="16">
        <v>65586.3</v>
      </c>
      <c r="D19" s="16">
        <v>7848.3</v>
      </c>
      <c r="E19" s="16">
        <v>128448.8</v>
      </c>
      <c r="F19" s="16">
        <v>166.3</v>
      </c>
      <c r="G19" s="16">
        <v>868.4</v>
      </c>
      <c r="H19" s="16">
        <v>132</v>
      </c>
      <c r="I19" s="16">
        <v>177</v>
      </c>
      <c r="J19" s="16">
        <v>397</v>
      </c>
      <c r="K19" s="16">
        <v>396</v>
      </c>
      <c r="L19" s="12"/>
    </row>
    <row r="20" spans="1:12" ht="12.75">
      <c r="A20" s="1" t="s">
        <v>43</v>
      </c>
      <c r="B20" s="16">
        <v>6100.9</v>
      </c>
      <c r="C20" s="17">
        <v>68465.5</v>
      </c>
      <c r="D20" s="16">
        <v>7980.7</v>
      </c>
      <c r="E20" s="17">
        <v>129076.8</v>
      </c>
      <c r="F20" s="16">
        <v>166.5</v>
      </c>
      <c r="G20" s="16">
        <v>987.4</v>
      </c>
      <c r="H20" s="16">
        <v>136</v>
      </c>
      <c r="I20" s="16">
        <v>172.6</v>
      </c>
      <c r="J20" s="16">
        <v>430</v>
      </c>
      <c r="K20" s="16">
        <v>430</v>
      </c>
      <c r="L20" s="12"/>
    </row>
    <row r="21" spans="1:12" ht="12.75">
      <c r="A21" s="1" t="s">
        <v>77</v>
      </c>
      <c r="B21" s="16">
        <v>6329.2</v>
      </c>
      <c r="C21" s="16">
        <v>71515.5</v>
      </c>
      <c r="D21" s="16">
        <v>7984.845999999999</v>
      </c>
      <c r="E21" s="16">
        <v>133737.6</v>
      </c>
      <c r="F21" s="16">
        <v>182.89</v>
      </c>
      <c r="G21" s="2">
        <v>1020.6</v>
      </c>
      <c r="H21" s="16">
        <v>141.8</v>
      </c>
      <c r="I21" s="16">
        <v>193</v>
      </c>
      <c r="J21" s="2">
        <v>508.6</v>
      </c>
      <c r="K21" s="2">
        <v>572.5</v>
      </c>
      <c r="L21" s="12"/>
    </row>
    <row r="22" spans="2:12" ht="12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2"/>
    </row>
    <row r="23" spans="1:12" ht="12.75">
      <c r="A23" s="8" t="s">
        <v>78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2"/>
    </row>
    <row r="24" spans="1:12" ht="12.75">
      <c r="A24" s="8" t="s">
        <v>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2"/>
    </row>
    <row r="25" spans="1:12" ht="12.75">
      <c r="A25" s="23" t="s">
        <v>9</v>
      </c>
      <c r="B25" s="24">
        <v>921.1</v>
      </c>
      <c r="C25" s="24">
        <v>12918.3</v>
      </c>
      <c r="D25" s="24">
        <v>331.3</v>
      </c>
      <c r="E25" s="24">
        <v>5426.2</v>
      </c>
      <c r="F25" s="24">
        <v>21.4</v>
      </c>
      <c r="G25" s="24">
        <v>130.3</v>
      </c>
      <c r="H25" s="24" t="s">
        <v>10</v>
      </c>
      <c r="I25" s="24" t="s">
        <v>10</v>
      </c>
      <c r="J25" s="24">
        <v>20.3</v>
      </c>
      <c r="K25" s="24">
        <v>79.9</v>
      </c>
      <c r="L25" s="12"/>
    </row>
    <row r="26" spans="1:12" ht="12.75">
      <c r="A26" s="23" t="s">
        <v>44</v>
      </c>
      <c r="B26" s="15">
        <v>72</v>
      </c>
      <c r="C26" s="24">
        <v>107.9</v>
      </c>
      <c r="D26" s="24">
        <v>4.2</v>
      </c>
      <c r="E26" s="24">
        <v>38.5</v>
      </c>
      <c r="F26" s="15">
        <v>1.22</v>
      </c>
      <c r="G26" s="24" t="s">
        <v>10</v>
      </c>
      <c r="H26" s="24">
        <v>4.8</v>
      </c>
      <c r="I26" s="24">
        <v>0.6</v>
      </c>
      <c r="J26" s="24" t="s">
        <v>10</v>
      </c>
      <c r="K26" s="24" t="s">
        <v>10</v>
      </c>
      <c r="L26" s="12"/>
    </row>
    <row r="27" spans="1:16" ht="12.75">
      <c r="A27" s="23" t="s">
        <v>45</v>
      </c>
      <c r="B27" s="24">
        <v>117.3</v>
      </c>
      <c r="C27" s="24">
        <v>1575.5</v>
      </c>
      <c r="D27" s="24">
        <v>255.2</v>
      </c>
      <c r="E27" s="24">
        <v>4569.9</v>
      </c>
      <c r="F27" s="24" t="s">
        <v>10</v>
      </c>
      <c r="G27" s="24" t="s">
        <v>10</v>
      </c>
      <c r="H27" s="24" t="s">
        <v>10</v>
      </c>
      <c r="I27" s="24" t="s">
        <v>10</v>
      </c>
      <c r="J27" s="24" t="s">
        <v>10</v>
      </c>
      <c r="K27" s="24" t="s">
        <v>10</v>
      </c>
      <c r="L27" s="12"/>
      <c r="N27" s="4"/>
      <c r="P27" s="4"/>
    </row>
    <row r="28" spans="1:16" ht="12.75">
      <c r="A28" s="23" t="s">
        <v>46</v>
      </c>
      <c r="B28" s="24">
        <v>293.6</v>
      </c>
      <c r="C28" s="24">
        <v>3464.9</v>
      </c>
      <c r="D28" s="24">
        <v>836</v>
      </c>
      <c r="E28" s="24">
        <v>13906.8</v>
      </c>
      <c r="F28" s="24">
        <v>0.2</v>
      </c>
      <c r="G28" s="24">
        <v>2.3</v>
      </c>
      <c r="H28" s="24" t="s">
        <v>10</v>
      </c>
      <c r="I28" s="24" t="s">
        <v>10</v>
      </c>
      <c r="J28" s="24" t="s">
        <v>10</v>
      </c>
      <c r="K28" s="24" t="s">
        <v>10</v>
      </c>
      <c r="L28" s="12"/>
      <c r="N28" s="4"/>
      <c r="O28" s="4"/>
      <c r="P28" s="4"/>
    </row>
    <row r="29" spans="1:16" ht="12.75">
      <c r="A29" s="23" t="s">
        <v>63</v>
      </c>
      <c r="B29" s="24">
        <v>125.3</v>
      </c>
      <c r="C29" s="24">
        <v>1185.9</v>
      </c>
      <c r="D29" s="24">
        <v>315.4</v>
      </c>
      <c r="E29" s="24">
        <v>3601.1</v>
      </c>
      <c r="F29" s="15">
        <v>4.09</v>
      </c>
      <c r="G29" s="24">
        <v>13.5</v>
      </c>
      <c r="H29" s="24" t="s">
        <v>10</v>
      </c>
      <c r="I29" s="24" t="s">
        <v>10</v>
      </c>
      <c r="J29" s="24">
        <v>11.2</v>
      </c>
      <c r="K29" s="24">
        <v>64.5</v>
      </c>
      <c r="L29" s="12"/>
      <c r="N29" s="4"/>
      <c r="O29" s="4"/>
      <c r="P29" s="4"/>
    </row>
    <row r="30" spans="1:12" ht="12.75">
      <c r="A30" s="23" t="s">
        <v>11</v>
      </c>
      <c r="B30" s="24">
        <v>11</v>
      </c>
      <c r="C30" s="24">
        <v>78.4</v>
      </c>
      <c r="D30" s="24">
        <v>5.7</v>
      </c>
      <c r="E30" s="24">
        <v>57.8</v>
      </c>
      <c r="F30" s="24" t="s">
        <v>10</v>
      </c>
      <c r="G30" s="24" t="s">
        <v>10</v>
      </c>
      <c r="H30" s="24" t="s">
        <v>10</v>
      </c>
      <c r="I30" s="24" t="s">
        <v>10</v>
      </c>
      <c r="J30" s="24" t="s">
        <v>10</v>
      </c>
      <c r="K30" s="24" t="s">
        <v>10</v>
      </c>
      <c r="L30" s="12"/>
    </row>
    <row r="31" spans="1:16" ht="12.75">
      <c r="A31" s="23" t="s">
        <v>47</v>
      </c>
      <c r="B31" s="24">
        <v>352.9</v>
      </c>
      <c r="C31" s="24">
        <v>6985.1</v>
      </c>
      <c r="D31" s="24">
        <v>406.8</v>
      </c>
      <c r="E31" s="24">
        <v>7255.5</v>
      </c>
      <c r="F31" s="15">
        <v>12.53</v>
      </c>
      <c r="G31" s="24">
        <v>49.5</v>
      </c>
      <c r="H31" s="24" t="s">
        <v>10</v>
      </c>
      <c r="I31" s="24" t="s">
        <v>10</v>
      </c>
      <c r="J31" s="24" t="s">
        <v>10</v>
      </c>
      <c r="K31" s="24" t="s">
        <v>10</v>
      </c>
      <c r="L31" s="12"/>
      <c r="N31" s="4"/>
      <c r="O31" s="4"/>
      <c r="P31" s="4"/>
    </row>
    <row r="32" spans="1:16" ht="12.75">
      <c r="A32" s="23" t="s">
        <v>12</v>
      </c>
      <c r="B32" s="24">
        <v>41.5</v>
      </c>
      <c r="C32" s="24">
        <v>303.9</v>
      </c>
      <c r="D32" s="24">
        <v>300.9</v>
      </c>
      <c r="E32" s="24">
        <v>3987</v>
      </c>
      <c r="F32" s="24">
        <v>6.2</v>
      </c>
      <c r="G32" s="24">
        <v>60.3</v>
      </c>
      <c r="H32" s="24" t="s">
        <v>10</v>
      </c>
      <c r="I32" s="24" t="s">
        <v>10</v>
      </c>
      <c r="J32" s="24">
        <v>1</v>
      </c>
      <c r="K32" s="24">
        <v>2.8</v>
      </c>
      <c r="L32" s="12"/>
      <c r="N32" s="4"/>
      <c r="O32" s="4"/>
      <c r="P32" s="4"/>
    </row>
    <row r="33" spans="1:12" ht="12.75">
      <c r="A33" s="23" t="s">
        <v>48</v>
      </c>
      <c r="B33" s="24">
        <v>208.4</v>
      </c>
      <c r="C33" s="25">
        <v>382.7</v>
      </c>
      <c r="D33" s="24">
        <v>79.8</v>
      </c>
      <c r="E33" s="25">
        <v>1390.7</v>
      </c>
      <c r="F33" s="15">
        <v>0.68</v>
      </c>
      <c r="G33" s="24">
        <v>0.6</v>
      </c>
      <c r="H33" s="15">
        <v>11</v>
      </c>
      <c r="I33" s="24">
        <v>3.3</v>
      </c>
      <c r="J33" s="24" t="s">
        <v>10</v>
      </c>
      <c r="K33" s="24" t="s">
        <v>10</v>
      </c>
      <c r="L33" s="12"/>
    </row>
    <row r="34" spans="1:16" ht="12.75">
      <c r="A34" s="23" t="s">
        <v>13</v>
      </c>
      <c r="B34" s="24">
        <v>209.8</v>
      </c>
      <c r="C34" s="24">
        <v>1534.7</v>
      </c>
      <c r="D34" s="24">
        <v>69.8</v>
      </c>
      <c r="E34" s="24">
        <v>1374.2</v>
      </c>
      <c r="F34" s="15">
        <v>0.13</v>
      </c>
      <c r="G34" s="24">
        <v>0.2</v>
      </c>
      <c r="H34" s="24">
        <v>106.8</v>
      </c>
      <c r="I34" s="24">
        <v>168.4</v>
      </c>
      <c r="J34" s="24" t="s">
        <v>10</v>
      </c>
      <c r="K34" s="24" t="s">
        <v>10</v>
      </c>
      <c r="L34" s="12"/>
      <c r="N34" s="4"/>
      <c r="O34" s="4"/>
      <c r="P34" s="4"/>
    </row>
    <row r="35" spans="1:16" ht="12.75">
      <c r="A35" s="23" t="s">
        <v>49</v>
      </c>
      <c r="B35" s="24">
        <v>37.7</v>
      </c>
      <c r="C35" s="25">
        <v>577.6</v>
      </c>
      <c r="D35" s="24">
        <v>212.1</v>
      </c>
      <c r="E35" s="25">
        <v>3469.2</v>
      </c>
      <c r="F35" s="25">
        <v>1.6</v>
      </c>
      <c r="G35" s="55">
        <v>22</v>
      </c>
      <c r="H35" s="24" t="s">
        <v>10</v>
      </c>
      <c r="I35" s="24" t="s">
        <v>10</v>
      </c>
      <c r="J35" s="24">
        <v>0.1</v>
      </c>
      <c r="K35" s="24" t="s">
        <v>10</v>
      </c>
      <c r="L35" s="12"/>
      <c r="N35" s="4"/>
      <c r="O35" s="4"/>
      <c r="P35" s="4"/>
    </row>
    <row r="36" spans="1:16" ht="12.75">
      <c r="A36" s="23" t="s">
        <v>14</v>
      </c>
      <c r="B36" s="24">
        <v>351</v>
      </c>
      <c r="C36" s="24">
        <v>5712.4</v>
      </c>
      <c r="D36" s="24">
        <v>441.2</v>
      </c>
      <c r="E36" s="24">
        <v>7082.2</v>
      </c>
      <c r="F36" s="15">
        <v>27.01</v>
      </c>
      <c r="G36" s="24">
        <v>203.9</v>
      </c>
      <c r="H36" s="24" t="s">
        <v>10</v>
      </c>
      <c r="I36" s="24" t="s">
        <v>10</v>
      </c>
      <c r="J36" s="24">
        <v>3.7</v>
      </c>
      <c r="K36" s="24">
        <v>22.2</v>
      </c>
      <c r="L36" s="12"/>
      <c r="N36" s="4"/>
      <c r="O36" s="4"/>
      <c r="P36" s="4"/>
    </row>
    <row r="37" spans="1:16" ht="12.75">
      <c r="A37" s="23" t="s">
        <v>15</v>
      </c>
      <c r="B37" s="24">
        <v>296.7</v>
      </c>
      <c r="C37" s="24">
        <v>2398.3</v>
      </c>
      <c r="D37" s="24">
        <v>151.6</v>
      </c>
      <c r="E37" s="24">
        <v>3518.1</v>
      </c>
      <c r="F37" s="24" t="s">
        <v>10</v>
      </c>
      <c r="G37" s="24" t="s">
        <v>10</v>
      </c>
      <c r="H37" s="24" t="s">
        <v>10</v>
      </c>
      <c r="I37" s="24" t="s">
        <v>10</v>
      </c>
      <c r="J37" s="24" t="s">
        <v>10</v>
      </c>
      <c r="K37" s="24" t="s">
        <v>10</v>
      </c>
      <c r="L37" s="12"/>
      <c r="N37" s="4"/>
      <c r="O37" s="4"/>
      <c r="P37" s="4"/>
    </row>
    <row r="38" spans="1:16" ht="12.75">
      <c r="A38" s="23" t="s">
        <v>22</v>
      </c>
      <c r="B38" s="24">
        <v>113.1</v>
      </c>
      <c r="C38" s="24">
        <v>2864</v>
      </c>
      <c r="D38" s="24">
        <v>250.7</v>
      </c>
      <c r="E38" s="24">
        <v>3112.6</v>
      </c>
      <c r="F38" s="15">
        <v>6.59</v>
      </c>
      <c r="G38" s="15">
        <v>5</v>
      </c>
      <c r="H38" s="24" t="s">
        <v>10</v>
      </c>
      <c r="I38" s="24" t="s">
        <v>10</v>
      </c>
      <c r="J38" s="24">
        <v>29.1</v>
      </c>
      <c r="K38" s="15">
        <v>174</v>
      </c>
      <c r="L38" s="12"/>
      <c r="N38" s="4"/>
      <c r="O38" s="4"/>
      <c r="P38" s="4"/>
    </row>
    <row r="39" spans="1:16" ht="12.75">
      <c r="A39" s="23" t="s">
        <v>27</v>
      </c>
      <c r="B39" s="24">
        <v>1540.6</v>
      </c>
      <c r="C39" s="25">
        <v>10396.6</v>
      </c>
      <c r="D39" s="24">
        <v>451.8</v>
      </c>
      <c r="E39" s="24">
        <v>6172.6</v>
      </c>
      <c r="F39" s="15">
        <v>17.51</v>
      </c>
      <c r="G39" s="25">
        <v>91.1</v>
      </c>
      <c r="H39" s="24" t="s">
        <v>10</v>
      </c>
      <c r="I39" s="24" t="s">
        <v>10</v>
      </c>
      <c r="J39" s="24" t="s">
        <v>10</v>
      </c>
      <c r="K39" s="24" t="s">
        <v>10</v>
      </c>
      <c r="L39" s="12"/>
      <c r="N39" s="4"/>
      <c r="O39" s="4"/>
      <c r="P39" s="4"/>
    </row>
    <row r="40" spans="1:16" ht="12.75">
      <c r="A40" s="23" t="s">
        <v>50</v>
      </c>
      <c r="B40" s="24">
        <v>38.4</v>
      </c>
      <c r="C40" s="24">
        <v>281.9</v>
      </c>
      <c r="D40" s="24">
        <v>19.9</v>
      </c>
      <c r="E40" s="24">
        <v>221.8</v>
      </c>
      <c r="F40" s="24" t="s">
        <v>10</v>
      </c>
      <c r="G40" s="24" t="s">
        <v>10</v>
      </c>
      <c r="H40" s="24" t="s">
        <v>10</v>
      </c>
      <c r="I40" s="24" t="s">
        <v>10</v>
      </c>
      <c r="J40" s="24" t="s">
        <v>10</v>
      </c>
      <c r="K40" s="24" t="s">
        <v>10</v>
      </c>
      <c r="L40" s="12"/>
      <c r="N40" s="4"/>
      <c r="O40" s="4"/>
      <c r="P40" s="4"/>
    </row>
    <row r="41" spans="1:16" ht="12.75">
      <c r="A41" s="23" t="s">
        <v>23</v>
      </c>
      <c r="B41" s="24">
        <v>32.9</v>
      </c>
      <c r="C41" s="24">
        <v>294.8</v>
      </c>
      <c r="D41" s="24">
        <v>44.3</v>
      </c>
      <c r="E41" s="24">
        <v>415.8</v>
      </c>
      <c r="F41" s="24" t="s">
        <v>10</v>
      </c>
      <c r="G41" s="24" t="s">
        <v>10</v>
      </c>
      <c r="H41" s="24" t="s">
        <v>10</v>
      </c>
      <c r="I41" s="24" t="s">
        <v>10</v>
      </c>
      <c r="J41" s="24" t="s">
        <v>10</v>
      </c>
      <c r="K41" s="24" t="s">
        <v>10</v>
      </c>
      <c r="L41" s="12"/>
      <c r="N41" s="4"/>
      <c r="O41" s="4"/>
      <c r="P41" s="4"/>
    </row>
    <row r="42" spans="1:16" ht="12.75">
      <c r="A42" s="23" t="s">
        <v>16</v>
      </c>
      <c r="B42" s="24">
        <v>27.1</v>
      </c>
      <c r="C42" s="24">
        <v>328.3</v>
      </c>
      <c r="D42" s="24">
        <v>10.6</v>
      </c>
      <c r="E42" s="24">
        <v>179.1</v>
      </c>
      <c r="F42" s="24" t="s">
        <v>10</v>
      </c>
      <c r="G42" s="24" t="s">
        <v>10</v>
      </c>
      <c r="H42" s="24" t="s">
        <v>10</v>
      </c>
      <c r="I42" s="24" t="s">
        <v>10</v>
      </c>
      <c r="J42" s="24">
        <v>1.9</v>
      </c>
      <c r="K42" s="24">
        <v>13.9</v>
      </c>
      <c r="L42" s="12"/>
      <c r="N42" s="4"/>
      <c r="O42" s="4"/>
      <c r="P42" s="4"/>
    </row>
    <row r="43" spans="1:16" ht="12.75">
      <c r="A43" s="23" t="s">
        <v>24</v>
      </c>
      <c r="B43" s="24">
        <v>30.8</v>
      </c>
      <c r="C43" s="24">
        <v>223.7</v>
      </c>
      <c r="D43" s="24">
        <v>10.4</v>
      </c>
      <c r="E43" s="24">
        <v>78.3</v>
      </c>
      <c r="F43" s="24" t="s">
        <v>10</v>
      </c>
      <c r="G43" s="24" t="s">
        <v>10</v>
      </c>
      <c r="H43" s="24" t="s">
        <v>10</v>
      </c>
      <c r="I43" s="24" t="s">
        <v>10</v>
      </c>
      <c r="J43" s="24" t="s">
        <v>10</v>
      </c>
      <c r="K43" s="24" t="s">
        <v>10</v>
      </c>
      <c r="L43" s="12"/>
      <c r="N43" s="4"/>
      <c r="O43" s="4"/>
      <c r="P43" s="4"/>
    </row>
    <row r="44" spans="1:16" ht="12.75">
      <c r="A44" s="23" t="s">
        <v>51</v>
      </c>
      <c r="B44" s="24">
        <v>302.1</v>
      </c>
      <c r="C44" s="24">
        <v>1845.1</v>
      </c>
      <c r="D44" s="24">
        <v>694.2</v>
      </c>
      <c r="E44" s="24">
        <v>8963.6</v>
      </c>
      <c r="F44" s="15">
        <v>7.11</v>
      </c>
      <c r="G44" s="24">
        <v>25.3</v>
      </c>
      <c r="H44" s="24"/>
      <c r="I44" s="24" t="s">
        <v>10</v>
      </c>
      <c r="J44" s="24">
        <v>1.9</v>
      </c>
      <c r="K44" s="24">
        <v>0.6</v>
      </c>
      <c r="L44" s="12"/>
      <c r="N44" s="4"/>
      <c r="O44" s="4"/>
      <c r="P44" s="4"/>
    </row>
    <row r="45" spans="1:12" ht="12.75">
      <c r="A45" s="23" t="s">
        <v>52</v>
      </c>
      <c r="B45" s="24">
        <v>67.6</v>
      </c>
      <c r="C45" s="24">
        <v>1365.1</v>
      </c>
      <c r="D45" s="24">
        <v>183.3</v>
      </c>
      <c r="E45" s="24">
        <v>3522.5</v>
      </c>
      <c r="F45" s="24">
        <v>1.7</v>
      </c>
      <c r="G45" s="55">
        <v>82</v>
      </c>
      <c r="H45" s="24" t="s">
        <v>10</v>
      </c>
      <c r="I45" s="24" t="s">
        <v>10</v>
      </c>
      <c r="J45" s="24">
        <v>2.4</v>
      </c>
      <c r="K45" s="24">
        <v>1.1</v>
      </c>
      <c r="L45" s="12"/>
    </row>
    <row r="46" spans="1:16" ht="12.75">
      <c r="A46" s="23" t="s">
        <v>17</v>
      </c>
      <c r="B46" s="24">
        <v>32.1</v>
      </c>
      <c r="C46" s="25">
        <v>676.5</v>
      </c>
      <c r="D46" s="24">
        <v>131.9</v>
      </c>
      <c r="E46" s="24">
        <v>1071.9</v>
      </c>
      <c r="F46" s="15">
        <v>3.28</v>
      </c>
      <c r="G46" s="24">
        <v>4.9</v>
      </c>
      <c r="H46" s="24" t="s">
        <v>10</v>
      </c>
      <c r="I46" s="24" t="s">
        <v>10</v>
      </c>
      <c r="J46" s="24">
        <v>293.2</v>
      </c>
      <c r="K46" s="24">
        <v>148.5</v>
      </c>
      <c r="L46" s="12"/>
      <c r="N46" s="4"/>
      <c r="O46" s="4"/>
      <c r="P46" s="4"/>
    </row>
    <row r="47" spans="1:16" ht="12.75">
      <c r="A47" s="23" t="s">
        <v>53</v>
      </c>
      <c r="B47" s="24">
        <v>12.2</v>
      </c>
      <c r="C47" s="24">
        <v>18.5</v>
      </c>
      <c r="D47" s="24">
        <v>28.7</v>
      </c>
      <c r="E47" s="24">
        <v>147.7</v>
      </c>
      <c r="F47" s="15">
        <v>0.18</v>
      </c>
      <c r="G47" s="24" t="s">
        <v>10</v>
      </c>
      <c r="H47" s="24" t="s">
        <v>10</v>
      </c>
      <c r="I47" s="24" t="s">
        <v>10</v>
      </c>
      <c r="J47" s="24" t="s">
        <v>10</v>
      </c>
      <c r="K47" s="24" t="s">
        <v>10</v>
      </c>
      <c r="L47" s="12"/>
      <c r="N47" s="4"/>
      <c r="O47" s="4"/>
      <c r="P47" s="4"/>
    </row>
    <row r="48" spans="1:16" ht="12.75">
      <c r="A48" s="23" t="s">
        <v>18</v>
      </c>
      <c r="B48" s="24">
        <v>291.6</v>
      </c>
      <c r="C48" s="24">
        <v>6379</v>
      </c>
      <c r="D48" s="24">
        <v>263.7</v>
      </c>
      <c r="E48" s="24">
        <v>7627.7</v>
      </c>
      <c r="F48" s="15">
        <v>31.97</v>
      </c>
      <c r="G48" s="24">
        <v>247.3</v>
      </c>
      <c r="H48" s="24" t="s">
        <v>10</v>
      </c>
      <c r="I48" s="24" t="s">
        <v>10</v>
      </c>
      <c r="J48" s="15">
        <v>10</v>
      </c>
      <c r="K48" s="24">
        <v>51.5</v>
      </c>
      <c r="L48" s="12"/>
      <c r="N48" s="4"/>
      <c r="O48" s="4"/>
      <c r="P48" s="4"/>
    </row>
    <row r="49" spans="1:16" ht="12.75">
      <c r="A49" s="23" t="s">
        <v>54</v>
      </c>
      <c r="B49" s="24">
        <v>36.9</v>
      </c>
      <c r="C49" s="25">
        <v>573.8</v>
      </c>
      <c r="D49" s="24">
        <v>32.5</v>
      </c>
      <c r="E49" s="24">
        <v>446.9</v>
      </c>
      <c r="F49" s="24" t="s">
        <v>10</v>
      </c>
      <c r="G49" s="24" t="s">
        <v>10</v>
      </c>
      <c r="H49" s="24" t="s">
        <v>10</v>
      </c>
      <c r="I49" s="24" t="s">
        <v>10</v>
      </c>
      <c r="J49" s="24" t="s">
        <v>10</v>
      </c>
      <c r="K49" s="24" t="s">
        <v>10</v>
      </c>
      <c r="L49" s="12"/>
      <c r="N49" s="4"/>
      <c r="O49" s="4"/>
      <c r="P49" s="4"/>
    </row>
    <row r="50" spans="1:16" ht="12.75">
      <c r="A50" s="23" t="s">
        <v>55</v>
      </c>
      <c r="B50" s="24">
        <v>193.8</v>
      </c>
      <c r="C50" s="25">
        <v>723.6</v>
      </c>
      <c r="D50" s="15">
        <v>82.57</v>
      </c>
      <c r="E50" s="15">
        <v>997.285</v>
      </c>
      <c r="F50" s="15">
        <v>1.29</v>
      </c>
      <c r="G50" s="15">
        <v>1</v>
      </c>
      <c r="H50" s="24">
        <v>19.3</v>
      </c>
      <c r="I50" s="24">
        <v>20.7</v>
      </c>
      <c r="J50" s="24" t="s">
        <v>10</v>
      </c>
      <c r="K50" s="24" t="s">
        <v>10</v>
      </c>
      <c r="L50" s="12"/>
      <c r="N50" s="4"/>
      <c r="O50" s="4"/>
      <c r="P50" s="4"/>
    </row>
    <row r="51" spans="1:16" ht="12.75">
      <c r="A51" s="23" t="s">
        <v>56</v>
      </c>
      <c r="B51" s="24">
        <v>356.7</v>
      </c>
      <c r="C51" s="24">
        <v>5380.1</v>
      </c>
      <c r="D51" s="15">
        <v>1020.098</v>
      </c>
      <c r="E51" s="15">
        <v>22435.74</v>
      </c>
      <c r="F51" s="15">
        <v>10.38</v>
      </c>
      <c r="G51" s="24">
        <v>17.6</v>
      </c>
      <c r="H51" s="24" t="s">
        <v>10</v>
      </c>
      <c r="I51" s="24" t="s">
        <v>10</v>
      </c>
      <c r="J51" s="24">
        <v>133.7</v>
      </c>
      <c r="K51" s="24">
        <v>13.4</v>
      </c>
      <c r="L51" s="12"/>
      <c r="N51" s="4"/>
      <c r="O51" s="4"/>
      <c r="P51" s="4"/>
    </row>
    <row r="52" spans="1:16" ht="12.75">
      <c r="A52" s="23" t="s">
        <v>57</v>
      </c>
      <c r="B52" s="24">
        <v>208.3</v>
      </c>
      <c r="C52" s="24">
        <v>2861</v>
      </c>
      <c r="D52" s="15">
        <v>1302.678</v>
      </c>
      <c r="E52" s="15">
        <v>21906.53</v>
      </c>
      <c r="F52" s="15">
        <v>21.94</v>
      </c>
      <c r="G52" s="24">
        <v>55.2</v>
      </c>
      <c r="H52" s="24" t="s">
        <v>10</v>
      </c>
      <c r="I52" s="24" t="s">
        <v>10</v>
      </c>
      <c r="J52" s="24" t="s">
        <v>10</v>
      </c>
      <c r="K52" s="24" t="s">
        <v>10</v>
      </c>
      <c r="L52" s="12"/>
      <c r="N52" s="4"/>
      <c r="O52" s="4"/>
      <c r="P52" s="4"/>
    </row>
    <row r="53" spans="1:16" ht="12.75">
      <c r="A53" s="2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2"/>
      <c r="N53" s="4"/>
      <c r="O53" s="4"/>
      <c r="P53" s="4"/>
    </row>
    <row r="54" spans="1:16" ht="12.75">
      <c r="A54" s="23" t="s">
        <v>19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2"/>
      <c r="N54" s="4"/>
      <c r="O54" s="4"/>
      <c r="P54" s="4"/>
    </row>
    <row r="55" spans="1:16" ht="12.75">
      <c r="A55" s="23" t="s">
        <v>58</v>
      </c>
      <c r="B55" s="24">
        <v>3.1</v>
      </c>
      <c r="C55" s="24">
        <v>26.8</v>
      </c>
      <c r="D55" s="24">
        <v>5.2</v>
      </c>
      <c r="E55" s="24">
        <v>41.5</v>
      </c>
      <c r="F55" s="24" t="s">
        <v>10</v>
      </c>
      <c r="G55" s="24">
        <v>0.3</v>
      </c>
      <c r="H55" s="24" t="s">
        <v>10</v>
      </c>
      <c r="I55" s="24" t="s">
        <v>10</v>
      </c>
      <c r="J55" s="24" t="s">
        <v>10</v>
      </c>
      <c r="K55" s="24" t="s">
        <v>10</v>
      </c>
      <c r="L55" s="12"/>
      <c r="N55" s="4"/>
      <c r="O55" s="4"/>
      <c r="P55" s="4"/>
    </row>
    <row r="56" spans="1:12" ht="12.75">
      <c r="A56" s="23" t="s">
        <v>62</v>
      </c>
      <c r="B56" s="25">
        <v>0.1</v>
      </c>
      <c r="C56" s="24">
        <v>1.1</v>
      </c>
      <c r="D56" s="24">
        <v>0.1</v>
      </c>
      <c r="E56" s="24">
        <v>1.7</v>
      </c>
      <c r="F56" s="24" t="s">
        <v>10</v>
      </c>
      <c r="G56" s="24" t="s">
        <v>10</v>
      </c>
      <c r="H56" s="24" t="s">
        <v>10</v>
      </c>
      <c r="I56" s="24" t="s">
        <v>10</v>
      </c>
      <c r="J56" s="24" t="s">
        <v>10</v>
      </c>
      <c r="K56" s="24" t="s">
        <v>10</v>
      </c>
      <c r="L56" s="12"/>
    </row>
    <row r="57" spans="1:16" ht="12.75">
      <c r="A57" s="23" t="s">
        <v>59</v>
      </c>
      <c r="B57" s="24">
        <v>1.8</v>
      </c>
      <c r="C57" s="24">
        <v>19.7</v>
      </c>
      <c r="D57" s="24">
        <v>1</v>
      </c>
      <c r="E57" s="24">
        <v>4.5</v>
      </c>
      <c r="F57" s="24" t="s">
        <v>10</v>
      </c>
      <c r="G57" s="24" t="s">
        <v>10</v>
      </c>
      <c r="H57" s="24" t="s">
        <v>10</v>
      </c>
      <c r="I57" s="24" t="s">
        <v>10</v>
      </c>
      <c r="J57" s="24" t="s">
        <v>10</v>
      </c>
      <c r="K57" s="24" t="s">
        <v>10</v>
      </c>
      <c r="L57" s="12"/>
      <c r="N57" s="4"/>
      <c r="O57" s="4"/>
      <c r="P57" s="4"/>
    </row>
    <row r="58" spans="1:16" ht="12.75">
      <c r="A58" s="23" t="s">
        <v>60</v>
      </c>
      <c r="B58" s="24" t="s">
        <v>10</v>
      </c>
      <c r="C58" s="24" t="s">
        <v>10</v>
      </c>
      <c r="D58" s="24">
        <v>0.2</v>
      </c>
      <c r="E58" s="24">
        <v>0.2</v>
      </c>
      <c r="F58" s="24" t="s">
        <v>10</v>
      </c>
      <c r="G58" s="24" t="s">
        <v>10</v>
      </c>
      <c r="H58" s="24" t="s">
        <v>10</v>
      </c>
      <c r="I58" s="24" t="s">
        <v>10</v>
      </c>
      <c r="J58" s="24" t="s">
        <v>10</v>
      </c>
      <c r="K58" s="24" t="s">
        <v>10</v>
      </c>
      <c r="L58" s="12"/>
      <c r="N58" s="4"/>
      <c r="O58" s="4"/>
      <c r="P58" s="4"/>
    </row>
    <row r="59" spans="1:12" ht="12.75">
      <c r="A59" s="23" t="s">
        <v>20</v>
      </c>
      <c r="B59" s="24">
        <v>0.1</v>
      </c>
      <c r="C59" s="15">
        <v>0.99</v>
      </c>
      <c r="D59" s="24">
        <v>36.1</v>
      </c>
      <c r="E59" s="24">
        <v>617.4</v>
      </c>
      <c r="F59" s="24">
        <v>5.5</v>
      </c>
      <c r="G59" s="24">
        <v>5.7</v>
      </c>
      <c r="H59" s="24" t="s">
        <v>10</v>
      </c>
      <c r="I59" s="24" t="s">
        <v>10</v>
      </c>
      <c r="J59" s="24" t="s">
        <v>10</v>
      </c>
      <c r="K59" s="24" t="s">
        <v>10</v>
      </c>
      <c r="L59" s="12"/>
    </row>
    <row r="60" spans="1:16" ht="12.75">
      <c r="A60" s="23" t="s">
        <v>61</v>
      </c>
      <c r="B60" s="24">
        <v>0.4</v>
      </c>
      <c r="C60" s="24">
        <v>1.24</v>
      </c>
      <c r="D60" s="24">
        <v>0.4</v>
      </c>
      <c r="E60" s="24">
        <v>14.1</v>
      </c>
      <c r="F60" s="24" t="s">
        <v>10</v>
      </c>
      <c r="G60" s="24" t="s">
        <v>10</v>
      </c>
      <c r="H60" s="24" t="s">
        <v>10</v>
      </c>
      <c r="I60" s="24" t="s">
        <v>10</v>
      </c>
      <c r="J60" s="24" t="s">
        <v>10</v>
      </c>
      <c r="K60" s="24" t="s">
        <v>10</v>
      </c>
      <c r="L60" s="12"/>
      <c r="N60" s="4"/>
      <c r="O60" s="4"/>
      <c r="P60" s="4"/>
    </row>
    <row r="61" spans="1:16" ht="12.75">
      <c r="A61" s="29" t="s">
        <v>28</v>
      </c>
      <c r="B61" s="27">
        <v>1.2</v>
      </c>
      <c r="C61" s="27">
        <v>27.9</v>
      </c>
      <c r="D61" s="27">
        <v>4.5</v>
      </c>
      <c r="E61" s="27">
        <v>81</v>
      </c>
      <c r="F61" s="54">
        <v>0.29</v>
      </c>
      <c r="G61" s="27">
        <v>2.4</v>
      </c>
      <c r="H61" s="27" t="s">
        <v>10</v>
      </c>
      <c r="I61" s="27" t="s">
        <v>10</v>
      </c>
      <c r="J61" s="27" t="s">
        <v>10</v>
      </c>
      <c r="K61" s="27">
        <v>0.1</v>
      </c>
      <c r="L61" s="12"/>
      <c r="N61" s="4"/>
      <c r="O61" s="4"/>
      <c r="P61" s="4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2"/>
    </row>
    <row r="63" spans="1:16" ht="16.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4"/>
      <c r="N63" s="4"/>
      <c r="O63" s="4"/>
      <c r="P63" s="4"/>
    </row>
    <row r="64" spans="1:16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4"/>
      <c r="N64" s="4"/>
      <c r="O64" s="4"/>
      <c r="P64" s="4"/>
    </row>
    <row r="65" spans="1:11" ht="12.75">
      <c r="A65" s="23"/>
      <c r="B65" s="28"/>
      <c r="C65" s="28"/>
      <c r="D65" s="28"/>
      <c r="E65" s="28"/>
      <c r="F65" s="28"/>
      <c r="G65" s="26"/>
      <c r="H65" s="26"/>
      <c r="I65" s="26"/>
      <c r="J65" s="26"/>
      <c r="K65" s="26"/>
    </row>
    <row r="66" spans="1:11" ht="12.75">
      <c r="A66" s="23"/>
      <c r="B66" s="28"/>
      <c r="C66" s="28"/>
      <c r="D66" s="28"/>
      <c r="E66" s="28"/>
      <c r="F66" s="28"/>
      <c r="G66" s="26"/>
      <c r="H66" s="26"/>
      <c r="I66" s="26"/>
      <c r="J66" s="26"/>
      <c r="K66" s="26"/>
    </row>
    <row r="67" spans="1:11" ht="12.75">
      <c r="A67" s="23"/>
      <c r="B67" s="28"/>
      <c r="C67" s="28"/>
      <c r="D67" s="28"/>
      <c r="E67" s="28"/>
      <c r="F67" s="28"/>
      <c r="G67" s="26"/>
      <c r="H67" s="26"/>
      <c r="I67" s="26"/>
      <c r="J67" s="26"/>
      <c r="K67" s="26"/>
    </row>
    <row r="68" spans="1:11" ht="12.75">
      <c r="A68" s="23"/>
      <c r="B68" s="28"/>
      <c r="C68" s="28"/>
      <c r="D68" s="28"/>
      <c r="E68" s="28"/>
      <c r="F68" s="28"/>
      <c r="G68" s="26"/>
      <c r="H68" s="26"/>
      <c r="I68" s="26"/>
      <c r="J68" s="26"/>
      <c r="K68" s="26"/>
    </row>
    <row r="69" spans="1:11" ht="12.75">
      <c r="A69" s="23"/>
      <c r="B69" s="28"/>
      <c r="C69" s="28"/>
      <c r="D69" s="28"/>
      <c r="E69" s="28"/>
      <c r="F69" s="28"/>
      <c r="G69" s="26"/>
      <c r="H69" s="26"/>
      <c r="I69" s="26"/>
      <c r="J69" s="26"/>
      <c r="K69" s="26"/>
    </row>
    <row r="70" spans="1:11" ht="12.75">
      <c r="A70" s="23"/>
      <c r="B70" s="28"/>
      <c r="C70" s="28"/>
      <c r="D70" s="28"/>
      <c r="E70" s="28"/>
      <c r="F70" s="28"/>
      <c r="G70" s="26"/>
      <c r="H70" s="26"/>
      <c r="I70" s="26"/>
      <c r="J70" s="26"/>
      <c r="K70" s="26"/>
    </row>
    <row r="71" spans="1:11" ht="12.75">
      <c r="A71" s="23"/>
      <c r="B71" s="28"/>
      <c r="C71" s="28"/>
      <c r="D71" s="28"/>
      <c r="E71" s="28"/>
      <c r="F71" s="28"/>
      <c r="G71" s="26"/>
      <c r="H71" s="26"/>
      <c r="I71" s="26"/>
      <c r="J71" s="26"/>
      <c r="K71" s="26"/>
    </row>
    <row r="72" spans="1:6" ht="12.75">
      <c r="A72" s="1"/>
      <c r="B72" s="4"/>
      <c r="C72" s="4"/>
      <c r="D72" s="4"/>
      <c r="E72" s="4"/>
      <c r="F72" s="4"/>
    </row>
    <row r="73" spans="1:6" ht="12.75">
      <c r="A73" s="1"/>
      <c r="B73" s="4"/>
      <c r="C73" s="4"/>
      <c r="D73" s="4"/>
      <c r="E73" s="4"/>
      <c r="F73" s="4"/>
    </row>
    <row r="74" spans="1:11" ht="12.75">
      <c r="A74" s="36">
        <v>137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6" ht="12.75">
      <c r="A75" s="1"/>
      <c r="K75" s="12"/>
      <c r="L75" s="4"/>
      <c r="N75" s="4"/>
      <c r="O75" s="4"/>
      <c r="P75" s="4"/>
    </row>
    <row r="76" spans="1:11" ht="15.75">
      <c r="A76" s="38" t="s">
        <v>29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8" spans="1:16" ht="15.75">
      <c r="A78" s="40" t="s">
        <v>75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"/>
      <c r="N78" s="4"/>
      <c r="O78" s="4"/>
      <c r="P78" s="1" t="s">
        <v>21</v>
      </c>
    </row>
    <row r="79" spans="1:11" ht="12.75">
      <c r="A79" s="50" t="s">
        <v>31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1:11" ht="12.75">
      <c r="A80" s="43" t="s">
        <v>76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7"/>
      <c r="B81" s="47" t="s">
        <v>67</v>
      </c>
      <c r="C81" s="48"/>
      <c r="D81" s="47" t="s">
        <v>68</v>
      </c>
      <c r="E81" s="48"/>
      <c r="G81" s="13" t="s">
        <v>69</v>
      </c>
      <c r="H81" s="3"/>
      <c r="I81" s="3" t="s">
        <v>70</v>
      </c>
      <c r="J81" s="47" t="s">
        <v>72</v>
      </c>
      <c r="K81" s="48"/>
    </row>
    <row r="82" spans="1:11" ht="10.5" customHeight="1">
      <c r="A82" s="8" t="s">
        <v>3</v>
      </c>
      <c r="B82" s="46" t="s">
        <v>34</v>
      </c>
      <c r="C82" s="46"/>
      <c r="D82" s="46" t="s">
        <v>34</v>
      </c>
      <c r="E82" s="46"/>
      <c r="G82" s="18" t="s">
        <v>71</v>
      </c>
      <c r="H82" s="14"/>
      <c r="I82" s="18" t="s">
        <v>71</v>
      </c>
      <c r="J82" s="46" t="s">
        <v>34</v>
      </c>
      <c r="K82" s="46"/>
    </row>
    <row r="83" spans="1:11" ht="12.75">
      <c r="A83" s="19" t="s">
        <v>4</v>
      </c>
      <c r="B83" s="20" t="s">
        <v>32</v>
      </c>
      <c r="C83" s="20" t="s">
        <v>33</v>
      </c>
      <c r="D83" s="20" t="s">
        <v>32</v>
      </c>
      <c r="E83" s="20" t="s">
        <v>33</v>
      </c>
      <c r="F83" s="21"/>
      <c r="G83" s="20" t="s">
        <v>33</v>
      </c>
      <c r="H83" s="20"/>
      <c r="I83" s="20" t="s">
        <v>33</v>
      </c>
      <c r="J83" s="20" t="s">
        <v>32</v>
      </c>
      <c r="K83" s="20" t="s">
        <v>33</v>
      </c>
    </row>
    <row r="84" spans="1:11" ht="12.75">
      <c r="A84" s="9"/>
      <c r="B84" s="10"/>
      <c r="C84" s="10"/>
      <c r="D84" s="10"/>
      <c r="E84" s="10"/>
      <c r="F84" s="22"/>
      <c r="G84" s="5"/>
      <c r="H84" s="5"/>
      <c r="I84" s="5"/>
      <c r="J84" s="5"/>
      <c r="K84" s="5"/>
    </row>
    <row r="85" spans="1:11" ht="12.75">
      <c r="A85" s="8" t="s">
        <v>5</v>
      </c>
      <c r="B85" s="11">
        <v>12</v>
      </c>
      <c r="C85" s="11">
        <v>13</v>
      </c>
      <c r="D85" s="11">
        <v>14</v>
      </c>
      <c r="E85" s="11">
        <v>15</v>
      </c>
      <c r="G85" s="11">
        <v>16</v>
      </c>
      <c r="H85" s="11"/>
      <c r="I85" s="11">
        <v>17</v>
      </c>
      <c r="J85" s="11">
        <v>18</v>
      </c>
      <c r="K85" s="11">
        <v>19</v>
      </c>
    </row>
    <row r="86" spans="1:11" ht="12.75">
      <c r="A86" s="9"/>
      <c r="B86" s="10"/>
      <c r="C86" s="10"/>
      <c r="D86" s="10"/>
      <c r="E86" s="10"/>
      <c r="F86" s="22"/>
      <c r="G86" s="10"/>
      <c r="H86" s="10"/>
      <c r="I86" s="10"/>
      <c r="J86" s="10"/>
      <c r="K86" s="10"/>
    </row>
    <row r="87" spans="1:11" ht="12.75">
      <c r="A87" s="1" t="s">
        <v>25</v>
      </c>
      <c r="B87" s="15">
        <v>2984</v>
      </c>
      <c r="C87" s="15">
        <v>9697</v>
      </c>
      <c r="D87" s="15">
        <v>3220</v>
      </c>
      <c r="E87" s="15">
        <v>3765</v>
      </c>
      <c r="G87" s="15">
        <v>40</v>
      </c>
      <c r="H87" s="15"/>
      <c r="I87" s="15">
        <v>10</v>
      </c>
      <c r="J87" s="15">
        <f>+B13+D13+F13+H13+J13+B87+D87-1</f>
        <v>16592</v>
      </c>
      <c r="K87" s="15">
        <f aca="true" t="shared" si="0" ref="K87:K92">+C13+E13+G13+I13+K13+C87+E87+G87+I87+1</f>
        <v>145785</v>
      </c>
    </row>
    <row r="88" spans="1:11" ht="12.75">
      <c r="A88" s="1" t="s">
        <v>26</v>
      </c>
      <c r="B88" s="15">
        <v>2984</v>
      </c>
      <c r="C88" s="16">
        <v>9697</v>
      </c>
      <c r="D88" s="15">
        <v>3220</v>
      </c>
      <c r="E88" s="16">
        <v>3765</v>
      </c>
      <c r="G88" s="15">
        <v>40</v>
      </c>
      <c r="H88" s="15"/>
      <c r="I88" s="15">
        <v>10</v>
      </c>
      <c r="J88" s="15">
        <f>+B14+D14+F14+H14+J14+B88+D88-1</f>
        <v>16270</v>
      </c>
      <c r="K88" s="15">
        <f t="shared" si="0"/>
        <v>144380</v>
      </c>
    </row>
    <row r="89" spans="1:11" ht="12.75">
      <c r="A89" s="1" t="s">
        <v>38</v>
      </c>
      <c r="B89" s="16">
        <v>3102</v>
      </c>
      <c r="C89" s="16">
        <v>13161</v>
      </c>
      <c r="D89" s="15">
        <v>5155</v>
      </c>
      <c r="E89" s="16">
        <v>5113</v>
      </c>
      <c r="G89" s="16">
        <v>40</v>
      </c>
      <c r="H89" s="16"/>
      <c r="I89" s="16">
        <v>10</v>
      </c>
      <c r="J89" s="15">
        <f>+B15+D15+F15+H15+J15+B89+D89+1</f>
        <v>19208</v>
      </c>
      <c r="K89" s="15">
        <f t="shared" si="0"/>
        <v>153302</v>
      </c>
    </row>
    <row r="90" spans="1:11" ht="12.75">
      <c r="A90" s="1" t="s">
        <v>39</v>
      </c>
      <c r="B90" s="16">
        <v>3147</v>
      </c>
      <c r="C90" s="16">
        <v>9835</v>
      </c>
      <c r="D90" s="15">
        <v>3150</v>
      </c>
      <c r="E90" s="16">
        <v>4001</v>
      </c>
      <c r="G90" s="16">
        <v>40</v>
      </c>
      <c r="H90" s="16"/>
      <c r="I90" s="16">
        <v>10</v>
      </c>
      <c r="J90" s="15">
        <f>+B16+D16+F16+H16+J16+B90+D90</f>
        <v>18445</v>
      </c>
      <c r="K90" s="15">
        <f t="shared" si="0"/>
        <v>166939</v>
      </c>
    </row>
    <row r="91" spans="1:11" ht="12.75">
      <c r="A91" s="1" t="s">
        <v>40</v>
      </c>
      <c r="B91" s="16">
        <v>3283</v>
      </c>
      <c r="C91" s="16">
        <v>11263</v>
      </c>
      <c r="D91" s="15">
        <v>2366</v>
      </c>
      <c r="E91" s="16">
        <v>3705</v>
      </c>
      <c r="G91" s="16">
        <v>35</v>
      </c>
      <c r="H91" s="16"/>
      <c r="I91" s="16">
        <v>52</v>
      </c>
      <c r="J91" s="15">
        <f>+B17+D17+F17+H17+J17+B91+D91</f>
        <v>18707</v>
      </c>
      <c r="K91" s="15">
        <f t="shared" si="0"/>
        <v>182816</v>
      </c>
    </row>
    <row r="92" spans="1:11" ht="12.75">
      <c r="A92" s="1" t="s">
        <v>41</v>
      </c>
      <c r="B92" s="16">
        <v>3207</v>
      </c>
      <c r="C92" s="16">
        <v>12007</v>
      </c>
      <c r="D92" s="15">
        <v>2448</v>
      </c>
      <c r="E92" s="16">
        <v>3953</v>
      </c>
      <c r="G92" s="16">
        <v>37</v>
      </c>
      <c r="H92" s="16"/>
      <c r="I92" s="16">
        <v>51</v>
      </c>
      <c r="J92" s="15">
        <f>+B18+D18+F18+H18+J18+B92+D92-1</f>
        <v>19389</v>
      </c>
      <c r="K92" s="15">
        <f t="shared" si="0"/>
        <v>191813</v>
      </c>
    </row>
    <row r="93" spans="1:11" ht="12.75">
      <c r="A93" s="1" t="s">
        <v>42</v>
      </c>
      <c r="B93" s="16">
        <v>3189.6</v>
      </c>
      <c r="C93" s="16">
        <v>11299.6</v>
      </c>
      <c r="D93" s="16">
        <v>2617</v>
      </c>
      <c r="E93" s="16">
        <v>4357</v>
      </c>
      <c r="G93" s="16">
        <v>37</v>
      </c>
      <c r="H93" s="16"/>
      <c r="I93" s="16">
        <v>65</v>
      </c>
      <c r="J93" s="15">
        <f>+B19+D19+F19+H19+J19+B93+D93</f>
        <v>20207.399999999998</v>
      </c>
      <c r="K93" s="15">
        <f>+C19+E19+G19+I19+K19+C93+E93+G93+I93-2</f>
        <v>211233.1</v>
      </c>
    </row>
    <row r="94" spans="1:11" ht="12.75">
      <c r="A94" s="1" t="s">
        <v>43</v>
      </c>
      <c r="B94" s="16">
        <v>3217.3</v>
      </c>
      <c r="C94" s="17">
        <v>11336.4</v>
      </c>
      <c r="D94" s="16">
        <v>2629.44</v>
      </c>
      <c r="E94" s="17">
        <v>4144.91</v>
      </c>
      <c r="G94" s="16">
        <v>37</v>
      </c>
      <c r="H94" s="16"/>
      <c r="I94" s="16">
        <v>65</v>
      </c>
      <c r="J94" s="15">
        <f>+B20+D20+F20+H20+J20+B94+D94+0.6</f>
        <v>20661.439999999995</v>
      </c>
      <c r="K94" s="15">
        <f>+C20+E20+G20+I20+K20+C94+E94+G94+I94+0.7</f>
        <v>214716.31</v>
      </c>
    </row>
    <row r="95" spans="1:11" ht="12.75">
      <c r="A95" s="1" t="s">
        <v>79</v>
      </c>
      <c r="B95" s="31">
        <v>3264.6</v>
      </c>
      <c r="C95" s="31">
        <v>11928.2</v>
      </c>
      <c r="D95" s="32">
        <v>2463.7</v>
      </c>
      <c r="E95" s="32">
        <v>4015.95</v>
      </c>
      <c r="F95" s="31"/>
      <c r="G95" s="31">
        <v>40.6</v>
      </c>
      <c r="H95" s="31"/>
      <c r="I95" s="16">
        <v>65</v>
      </c>
      <c r="J95" s="32">
        <v>20875.7</v>
      </c>
      <c r="K95" s="32">
        <v>223089</v>
      </c>
    </row>
    <row r="96" spans="1:11" ht="12.75">
      <c r="A96" s="1"/>
      <c r="B96" s="16"/>
      <c r="C96" s="17"/>
      <c r="D96" s="16"/>
      <c r="E96" s="17"/>
      <c r="G96" s="16"/>
      <c r="H96" s="16"/>
      <c r="I96" s="16"/>
      <c r="J96" s="15"/>
      <c r="K96" s="15"/>
    </row>
    <row r="97" spans="1:11" ht="12.75">
      <c r="A97" s="8" t="s">
        <v>79</v>
      </c>
      <c r="B97" s="17"/>
      <c r="C97" s="17"/>
      <c r="D97" s="17"/>
      <c r="E97" s="17"/>
      <c r="G97" s="17"/>
      <c r="H97" s="17"/>
      <c r="I97" s="17"/>
      <c r="J97" s="17"/>
      <c r="K97" s="17"/>
    </row>
    <row r="98" spans="1:11" ht="12.75">
      <c r="A98" s="8" t="s">
        <v>8</v>
      </c>
      <c r="B98" s="15"/>
      <c r="C98" s="15"/>
      <c r="D98" s="15"/>
      <c r="E98" s="15"/>
      <c r="G98" s="15"/>
      <c r="H98" s="15"/>
      <c r="I98" s="15"/>
      <c r="J98" s="15"/>
      <c r="K98" s="15"/>
    </row>
    <row r="99" spans="1:11" ht="12.75">
      <c r="A99" s="1" t="s">
        <v>9</v>
      </c>
      <c r="B99" s="24">
        <v>304.3</v>
      </c>
      <c r="C99" s="24">
        <v>768.9</v>
      </c>
      <c r="D99" s="24">
        <v>312.5</v>
      </c>
      <c r="E99" s="24">
        <v>1159.7</v>
      </c>
      <c r="F99" s="26"/>
      <c r="G99" s="24" t="s">
        <v>10</v>
      </c>
      <c r="H99" s="24"/>
      <c r="I99" s="24" t="s">
        <v>10</v>
      </c>
      <c r="J99" s="24">
        <f>SUM(B25,D25,F25,H25,J25,B99,D99)</f>
        <v>1910.9</v>
      </c>
      <c r="K99" s="15">
        <f>C25+E25+G25+I25+K25+C99+E99+G99+I99</f>
        <v>20483.300000000003</v>
      </c>
    </row>
    <row r="100" spans="1:11" ht="12.75">
      <c r="A100" s="1" t="s">
        <v>44</v>
      </c>
      <c r="B100" s="24" t="s">
        <v>10</v>
      </c>
      <c r="C100" s="24" t="s">
        <v>10</v>
      </c>
      <c r="D100" s="24">
        <v>7.6</v>
      </c>
      <c r="E100" s="24">
        <v>43.3</v>
      </c>
      <c r="F100" s="26"/>
      <c r="G100" s="24" t="s">
        <v>10</v>
      </c>
      <c r="H100" s="24"/>
      <c r="I100" s="24" t="s">
        <v>10</v>
      </c>
      <c r="J100" s="24">
        <f aca="true" t="shared" si="1" ref="J100:J126">SUM(B26,D26,F26,H26,J26,B100,D100)</f>
        <v>89.82</v>
      </c>
      <c r="K100" s="15">
        <f aca="true" t="shared" si="2" ref="K100:K126">C26+E26+G26+I26+K26+C100+E100+G100+I100</f>
        <v>190.3</v>
      </c>
    </row>
    <row r="101" spans="1:11" ht="12.75">
      <c r="A101" s="1" t="s">
        <v>45</v>
      </c>
      <c r="B101" s="24">
        <v>88.8</v>
      </c>
      <c r="C101" s="24">
        <v>163.7</v>
      </c>
      <c r="D101" s="24">
        <v>27.4</v>
      </c>
      <c r="E101" s="24">
        <v>18.6</v>
      </c>
      <c r="F101" s="26"/>
      <c r="G101" s="24" t="s">
        <v>10</v>
      </c>
      <c r="H101" s="24"/>
      <c r="I101" s="24" t="s">
        <v>10</v>
      </c>
      <c r="J101" s="24">
        <f t="shared" si="1"/>
        <v>488.7</v>
      </c>
      <c r="K101" s="15">
        <f>C27+E27+G27+I27+K27+C101+E101+G101+I101-0.1</f>
        <v>6327.599999999999</v>
      </c>
    </row>
    <row r="102" spans="1:11" ht="12.75">
      <c r="A102" s="1" t="s">
        <v>46</v>
      </c>
      <c r="B102" s="24" t="s">
        <v>10</v>
      </c>
      <c r="C102" s="24" t="s">
        <v>10</v>
      </c>
      <c r="D102" s="24">
        <v>11.3</v>
      </c>
      <c r="E102" s="24">
        <v>12.4</v>
      </c>
      <c r="F102" s="26"/>
      <c r="G102" s="24" t="s">
        <v>10</v>
      </c>
      <c r="H102" s="24"/>
      <c r="I102" s="24" t="s">
        <v>10</v>
      </c>
      <c r="J102" s="24">
        <f t="shared" si="1"/>
        <v>1141.1</v>
      </c>
      <c r="K102" s="15">
        <f t="shared" si="2"/>
        <v>17386.4</v>
      </c>
    </row>
    <row r="103" spans="1:11" ht="12.75">
      <c r="A103" s="1" t="s">
        <v>63</v>
      </c>
      <c r="B103" s="24">
        <v>33</v>
      </c>
      <c r="C103" s="24">
        <v>17</v>
      </c>
      <c r="D103" s="24">
        <v>11.6</v>
      </c>
      <c r="E103" s="24">
        <v>7.2</v>
      </c>
      <c r="F103" s="26"/>
      <c r="G103" s="24" t="s">
        <v>10</v>
      </c>
      <c r="H103" s="24"/>
      <c r="I103" s="24" t="s">
        <v>10</v>
      </c>
      <c r="J103" s="15">
        <f t="shared" si="1"/>
        <v>500.59</v>
      </c>
      <c r="K103" s="15">
        <f t="shared" si="2"/>
        <v>4889.2</v>
      </c>
    </row>
    <row r="104" spans="1:11" ht="12.75">
      <c r="A104" s="1" t="s">
        <v>11</v>
      </c>
      <c r="B104" s="24">
        <v>82.5</v>
      </c>
      <c r="C104" s="24">
        <v>116.8</v>
      </c>
      <c r="D104" s="24">
        <v>0.7</v>
      </c>
      <c r="E104" s="24">
        <v>0.2</v>
      </c>
      <c r="F104" s="26"/>
      <c r="G104" s="24" t="s">
        <v>10</v>
      </c>
      <c r="H104" s="24"/>
      <c r="I104" s="24" t="s">
        <v>10</v>
      </c>
      <c r="J104" s="24">
        <f t="shared" si="1"/>
        <v>99.9</v>
      </c>
      <c r="K104" s="15">
        <f t="shared" si="2"/>
        <v>253.2</v>
      </c>
    </row>
    <row r="105" spans="1:11" ht="12.75">
      <c r="A105" s="1" t="s">
        <v>47</v>
      </c>
      <c r="B105" s="24">
        <v>16</v>
      </c>
      <c r="C105" s="24">
        <v>108</v>
      </c>
      <c r="D105" s="24">
        <v>266.3</v>
      </c>
      <c r="E105" s="24">
        <v>400.9</v>
      </c>
      <c r="F105" s="26"/>
      <c r="G105" s="24" t="s">
        <v>10</v>
      </c>
      <c r="H105" s="24"/>
      <c r="I105" s="24" t="s">
        <v>10</v>
      </c>
      <c r="J105" s="15">
        <f t="shared" si="1"/>
        <v>1054.53</v>
      </c>
      <c r="K105" s="15">
        <f t="shared" si="2"/>
        <v>14799</v>
      </c>
    </row>
    <row r="106" spans="1:11" ht="12.75">
      <c r="A106" s="1" t="s">
        <v>12</v>
      </c>
      <c r="B106" s="24" t="s">
        <v>10</v>
      </c>
      <c r="C106" s="24" t="s">
        <v>10</v>
      </c>
      <c r="D106" s="24">
        <v>5.2</v>
      </c>
      <c r="E106" s="24">
        <v>24.5</v>
      </c>
      <c r="F106" s="26"/>
      <c r="G106" s="24">
        <v>8.1</v>
      </c>
      <c r="H106" s="24"/>
      <c r="I106" s="24" t="s">
        <v>10</v>
      </c>
      <c r="J106" s="24">
        <f t="shared" si="1"/>
        <v>354.79999999999995</v>
      </c>
      <c r="K106" s="15">
        <f>C32+E32+G32+I32+K32+C106+E106+G106+I106+0.1</f>
        <v>4386.700000000001</v>
      </c>
    </row>
    <row r="107" spans="1:11" ht="12.75">
      <c r="A107" s="1" t="s">
        <v>48</v>
      </c>
      <c r="B107" s="24" t="s">
        <v>10</v>
      </c>
      <c r="C107" s="24" t="s">
        <v>10</v>
      </c>
      <c r="D107" s="24">
        <v>4.4</v>
      </c>
      <c r="E107" s="25">
        <v>18.6</v>
      </c>
      <c r="F107" s="26"/>
      <c r="G107" s="24">
        <v>7.4</v>
      </c>
      <c r="H107" s="24"/>
      <c r="I107" s="24" t="s">
        <v>10</v>
      </c>
      <c r="J107" s="15">
        <f t="shared" si="1"/>
        <v>304.28</v>
      </c>
      <c r="K107" s="15">
        <f t="shared" si="2"/>
        <v>1803.3</v>
      </c>
    </row>
    <row r="108" spans="1:11" ht="12.75">
      <c r="A108" s="1" t="s">
        <v>13</v>
      </c>
      <c r="B108" s="24" t="s">
        <v>10</v>
      </c>
      <c r="C108" s="24" t="s">
        <v>10</v>
      </c>
      <c r="D108" s="24">
        <v>3.9</v>
      </c>
      <c r="E108" s="24">
        <v>0.9</v>
      </c>
      <c r="F108" s="26"/>
      <c r="G108" s="24">
        <v>0.5</v>
      </c>
      <c r="H108" s="24"/>
      <c r="I108" s="24" t="s">
        <v>10</v>
      </c>
      <c r="J108" s="15">
        <f t="shared" si="1"/>
        <v>390.43</v>
      </c>
      <c r="K108" s="15">
        <f>C34+E34+G34+I34+K34+C108+E108+G108+I108+0.1</f>
        <v>3079</v>
      </c>
    </row>
    <row r="109" spans="1:11" ht="12.75">
      <c r="A109" s="1" t="s">
        <v>49</v>
      </c>
      <c r="B109" s="24" t="s">
        <v>10</v>
      </c>
      <c r="C109" s="24" t="s">
        <v>10</v>
      </c>
      <c r="D109" s="24" t="s">
        <v>10</v>
      </c>
      <c r="E109" s="24" t="s">
        <v>10</v>
      </c>
      <c r="F109" s="26"/>
      <c r="G109" s="24" t="s">
        <v>10</v>
      </c>
      <c r="H109" s="25"/>
      <c r="I109" s="24" t="s">
        <v>10</v>
      </c>
      <c r="J109" s="24">
        <f t="shared" si="1"/>
        <v>251.5</v>
      </c>
      <c r="K109" s="15">
        <f t="shared" si="2"/>
        <v>4068.7999999999997</v>
      </c>
    </row>
    <row r="110" spans="1:11" ht="12.75">
      <c r="A110" s="1" t="s">
        <v>14</v>
      </c>
      <c r="B110" s="24">
        <v>730.5</v>
      </c>
      <c r="C110" s="24">
        <v>1777</v>
      </c>
      <c r="D110" s="24">
        <v>217.7</v>
      </c>
      <c r="E110" s="24">
        <v>303.2</v>
      </c>
      <c r="F110" s="26"/>
      <c r="G110" s="24" t="s">
        <v>10</v>
      </c>
      <c r="H110" s="24"/>
      <c r="I110" s="24" t="s">
        <v>10</v>
      </c>
      <c r="J110" s="15">
        <f t="shared" si="1"/>
        <v>1771.1100000000001</v>
      </c>
      <c r="K110" s="15">
        <f>C36+E36+G36+I36+K36+C110+E110+G110+I110+0.1</f>
        <v>15101</v>
      </c>
    </row>
    <row r="111" spans="1:11" ht="12.75">
      <c r="A111" s="1" t="s">
        <v>15</v>
      </c>
      <c r="B111" s="24">
        <v>968.2</v>
      </c>
      <c r="C111" s="24">
        <v>4176.5</v>
      </c>
      <c r="D111" s="24">
        <v>264.4</v>
      </c>
      <c r="E111" s="24">
        <v>136</v>
      </c>
      <c r="F111" s="26"/>
      <c r="G111" s="24" t="s">
        <v>10</v>
      </c>
      <c r="H111" s="24"/>
      <c r="I111" s="24" t="s">
        <v>10</v>
      </c>
      <c r="J111" s="24">
        <f t="shared" si="1"/>
        <v>1680.9</v>
      </c>
      <c r="K111" s="15">
        <f t="shared" si="2"/>
        <v>10228.9</v>
      </c>
    </row>
    <row r="112" spans="1:11" ht="12.75">
      <c r="A112" s="1" t="s">
        <v>22</v>
      </c>
      <c r="B112" s="24" t="s">
        <v>10</v>
      </c>
      <c r="C112" s="24" t="s">
        <v>10</v>
      </c>
      <c r="D112" s="24">
        <v>197.1</v>
      </c>
      <c r="E112" s="24">
        <v>236.3</v>
      </c>
      <c r="F112" s="26"/>
      <c r="G112" s="24" t="s">
        <v>10</v>
      </c>
      <c r="H112" s="24"/>
      <c r="I112" s="24" t="s">
        <v>10</v>
      </c>
      <c r="J112" s="15">
        <f t="shared" si="1"/>
        <v>596.5899999999999</v>
      </c>
      <c r="K112" s="15">
        <f>C38+E38+G38+I38+K38+C112+E112+G112+I112-0.1</f>
        <v>6391.8</v>
      </c>
    </row>
    <row r="113" spans="1:11" ht="12.75">
      <c r="A113" s="1" t="s">
        <v>27</v>
      </c>
      <c r="B113" s="24">
        <v>198.2</v>
      </c>
      <c r="C113" s="25">
        <v>321.6</v>
      </c>
      <c r="D113" s="24">
        <v>113.6</v>
      </c>
      <c r="E113" s="24">
        <v>96.6</v>
      </c>
      <c r="F113" s="26"/>
      <c r="G113" s="24" t="s">
        <v>10</v>
      </c>
      <c r="H113" s="25"/>
      <c r="I113" s="24" t="s">
        <v>10</v>
      </c>
      <c r="J113" s="15">
        <f t="shared" si="1"/>
        <v>2321.7099999999996</v>
      </c>
      <c r="K113" s="15">
        <f>C39+E39+G39+I39+K39+C113+E113+G113+I113-0.1</f>
        <v>17078.399999999998</v>
      </c>
    </row>
    <row r="114" spans="1:11" ht="12.75">
      <c r="A114" s="1" t="s">
        <v>50</v>
      </c>
      <c r="B114" s="24" t="s">
        <v>10</v>
      </c>
      <c r="C114" s="24" t="s">
        <v>10</v>
      </c>
      <c r="D114" s="24">
        <v>9</v>
      </c>
      <c r="E114" s="24">
        <v>7.8</v>
      </c>
      <c r="F114" s="26"/>
      <c r="G114" s="24" t="s">
        <v>10</v>
      </c>
      <c r="H114" s="24"/>
      <c r="I114" s="24" t="s">
        <v>10</v>
      </c>
      <c r="J114" s="24">
        <f t="shared" si="1"/>
        <v>67.3</v>
      </c>
      <c r="K114" s="15">
        <f t="shared" si="2"/>
        <v>511.5</v>
      </c>
    </row>
    <row r="115" spans="1:11" ht="12.75">
      <c r="A115" s="1" t="s">
        <v>23</v>
      </c>
      <c r="B115" s="24">
        <v>12.4</v>
      </c>
      <c r="C115" s="24">
        <v>17.1</v>
      </c>
      <c r="D115" s="24">
        <v>17.4</v>
      </c>
      <c r="E115" s="24">
        <v>72</v>
      </c>
      <c r="F115" s="26"/>
      <c r="G115" s="24" t="s">
        <v>10</v>
      </c>
      <c r="H115" s="24"/>
      <c r="I115" s="24" t="s">
        <v>10</v>
      </c>
      <c r="J115" s="24">
        <f t="shared" si="1"/>
        <v>107</v>
      </c>
      <c r="K115" s="15">
        <f t="shared" si="2"/>
        <v>799.7</v>
      </c>
    </row>
    <row r="116" spans="1:11" ht="12.75">
      <c r="A116" s="1" t="s">
        <v>16</v>
      </c>
      <c r="B116" s="24">
        <v>6.6</v>
      </c>
      <c r="C116" s="24">
        <v>8.2</v>
      </c>
      <c r="D116" s="24">
        <v>22.7</v>
      </c>
      <c r="E116" s="24">
        <v>80.6</v>
      </c>
      <c r="F116" s="26"/>
      <c r="G116" s="24" t="s">
        <v>10</v>
      </c>
      <c r="H116" s="25"/>
      <c r="I116" s="24" t="s">
        <v>10</v>
      </c>
      <c r="J116" s="24">
        <f t="shared" si="1"/>
        <v>68.9</v>
      </c>
      <c r="K116" s="15">
        <f>C42+E42+G42+I42+K42+C116+E116+G116+I116+0.1</f>
        <v>610.2</v>
      </c>
    </row>
    <row r="117" spans="1:11" ht="12.75">
      <c r="A117" s="1" t="s">
        <v>24</v>
      </c>
      <c r="B117" s="24">
        <f>0.2+0.9</f>
        <v>1.1</v>
      </c>
      <c r="C117" s="24">
        <v>1.6</v>
      </c>
      <c r="D117" s="24">
        <v>7.2</v>
      </c>
      <c r="E117" s="24">
        <v>38.6</v>
      </c>
      <c r="F117" s="26"/>
      <c r="G117" s="24" t="s">
        <v>10</v>
      </c>
      <c r="H117" s="24"/>
      <c r="I117" s="24" t="s">
        <v>10</v>
      </c>
      <c r="J117" s="24">
        <f t="shared" si="1"/>
        <v>49.50000000000001</v>
      </c>
      <c r="K117" s="15">
        <f>C43+E43+G43+I43+K43+C117+E117+G117+I117+0.1</f>
        <v>342.30000000000007</v>
      </c>
    </row>
    <row r="118" spans="1:11" ht="12.75">
      <c r="A118" s="1" t="s">
        <v>51</v>
      </c>
      <c r="B118" s="15">
        <v>194</v>
      </c>
      <c r="C118" s="24">
        <v>274</v>
      </c>
      <c r="D118" s="24">
        <v>146.7</v>
      </c>
      <c r="E118" s="24">
        <v>198.2</v>
      </c>
      <c r="F118" s="26"/>
      <c r="G118" s="24" t="s">
        <v>10</v>
      </c>
      <c r="H118" s="24"/>
      <c r="I118" s="24" t="s">
        <v>10</v>
      </c>
      <c r="J118" s="15">
        <f t="shared" si="1"/>
        <v>1346.01</v>
      </c>
      <c r="K118" s="15">
        <f>C44+E44+G44+I44+K44+C118+E118+G118+I118+0.1</f>
        <v>11306.900000000001</v>
      </c>
    </row>
    <row r="119" spans="1:11" ht="12.75">
      <c r="A119" s="1" t="s">
        <v>52</v>
      </c>
      <c r="B119" s="24" t="s">
        <v>10</v>
      </c>
      <c r="C119" s="24" t="s">
        <v>10</v>
      </c>
      <c r="D119" s="24">
        <v>17.5</v>
      </c>
      <c r="E119" s="24">
        <v>66.7</v>
      </c>
      <c r="F119" s="26"/>
      <c r="G119" s="15">
        <v>20</v>
      </c>
      <c r="H119" s="25"/>
      <c r="I119" s="24" t="s">
        <v>10</v>
      </c>
      <c r="J119" s="24">
        <f t="shared" si="1"/>
        <v>272.5</v>
      </c>
      <c r="K119" s="15">
        <f t="shared" si="2"/>
        <v>5057.400000000001</v>
      </c>
    </row>
    <row r="120" spans="1:11" ht="12.75">
      <c r="A120" s="1" t="s">
        <v>17</v>
      </c>
      <c r="B120" s="24" t="s">
        <v>10</v>
      </c>
      <c r="C120" s="24" t="s">
        <v>10</v>
      </c>
      <c r="D120" s="24">
        <v>489.7</v>
      </c>
      <c r="E120" s="24">
        <v>437.2</v>
      </c>
      <c r="F120" s="26"/>
      <c r="G120" s="24">
        <v>0.7</v>
      </c>
      <c r="H120" s="24"/>
      <c r="I120" s="24" t="s">
        <v>10</v>
      </c>
      <c r="J120" s="15">
        <f t="shared" si="1"/>
        <v>950.1800000000001</v>
      </c>
      <c r="K120" s="15">
        <f>C46+E46+G46+I46+K46+C120+E120+G120+I120-0.1</f>
        <v>2339.6</v>
      </c>
    </row>
    <row r="121" spans="1:11" ht="12.75">
      <c r="A121" s="1" t="s">
        <v>53</v>
      </c>
      <c r="B121" s="24" t="s">
        <v>10</v>
      </c>
      <c r="C121" s="24" t="s">
        <v>10</v>
      </c>
      <c r="D121" s="24">
        <v>26.6</v>
      </c>
      <c r="E121" s="24">
        <v>41.7</v>
      </c>
      <c r="F121" s="26"/>
      <c r="G121" s="24" t="s">
        <v>10</v>
      </c>
      <c r="H121" s="24"/>
      <c r="I121" s="24" t="s">
        <v>10</v>
      </c>
      <c r="J121" s="15">
        <f t="shared" si="1"/>
        <v>67.68</v>
      </c>
      <c r="K121" s="15">
        <f t="shared" si="2"/>
        <v>207.89999999999998</v>
      </c>
    </row>
    <row r="122" spans="1:11" ht="12.75">
      <c r="A122" s="1" t="s">
        <v>18</v>
      </c>
      <c r="B122" s="24">
        <v>537.4</v>
      </c>
      <c r="C122" s="24">
        <v>3763.3</v>
      </c>
      <c r="D122" s="24">
        <v>125.1</v>
      </c>
      <c r="E122" s="24">
        <v>235</v>
      </c>
      <c r="F122" s="26"/>
      <c r="G122" s="24" t="s">
        <v>10</v>
      </c>
      <c r="H122" s="24"/>
      <c r="I122" s="24" t="s">
        <v>10</v>
      </c>
      <c r="J122" s="15">
        <f t="shared" si="1"/>
        <v>1259.77</v>
      </c>
      <c r="K122" s="15">
        <f t="shared" si="2"/>
        <v>18303.8</v>
      </c>
    </row>
    <row r="123" spans="1:11" ht="12.75">
      <c r="A123" s="1" t="s">
        <v>54</v>
      </c>
      <c r="B123" s="24">
        <v>10.2</v>
      </c>
      <c r="C123" s="25">
        <v>16.4</v>
      </c>
      <c r="D123" s="24">
        <v>4</v>
      </c>
      <c r="E123" s="24">
        <v>12.1</v>
      </c>
      <c r="F123" s="26"/>
      <c r="G123" s="24" t="s">
        <v>10</v>
      </c>
      <c r="H123" s="24"/>
      <c r="I123" s="24" t="s">
        <v>10</v>
      </c>
      <c r="J123" s="24">
        <f t="shared" si="1"/>
        <v>83.60000000000001</v>
      </c>
      <c r="K123" s="15">
        <f t="shared" si="2"/>
        <v>1049.1999999999998</v>
      </c>
    </row>
    <row r="124" spans="1:11" ht="12.75">
      <c r="A124" s="1" t="s">
        <v>55</v>
      </c>
      <c r="B124" s="24" t="s">
        <v>10</v>
      </c>
      <c r="C124" s="24" t="s">
        <v>10</v>
      </c>
      <c r="D124" s="24">
        <v>1.9</v>
      </c>
      <c r="E124" s="24">
        <v>13.1</v>
      </c>
      <c r="F124" s="26"/>
      <c r="G124" s="24" t="s">
        <v>10</v>
      </c>
      <c r="H124" s="24"/>
      <c r="I124" s="24" t="s">
        <v>10</v>
      </c>
      <c r="J124" s="15">
        <f t="shared" si="1"/>
        <v>298.86</v>
      </c>
      <c r="K124" s="15">
        <f t="shared" si="2"/>
        <v>1755.685</v>
      </c>
    </row>
    <row r="125" spans="1:11" ht="12.75">
      <c r="A125" s="1" t="s">
        <v>56</v>
      </c>
      <c r="B125" s="24" t="s">
        <v>10</v>
      </c>
      <c r="C125" s="24" t="s">
        <v>10</v>
      </c>
      <c r="D125" s="24">
        <v>54.8</v>
      </c>
      <c r="E125" s="24">
        <v>163</v>
      </c>
      <c r="F125" s="26"/>
      <c r="G125" s="15">
        <v>4</v>
      </c>
      <c r="H125" s="24"/>
      <c r="I125" s="24" t="s">
        <v>10</v>
      </c>
      <c r="J125" s="15">
        <f t="shared" si="1"/>
        <v>1575.678</v>
      </c>
      <c r="K125" s="15">
        <f>C51+E51+G51+I51+K51+C125+E125+G125+I125+0.1</f>
        <v>28013.940000000002</v>
      </c>
    </row>
    <row r="126" spans="1:11" ht="12.75">
      <c r="A126" s="1" t="s">
        <v>57</v>
      </c>
      <c r="B126" s="15">
        <v>51</v>
      </c>
      <c r="C126" s="24">
        <v>276.2</v>
      </c>
      <c r="D126" s="24">
        <v>95.9</v>
      </c>
      <c r="E126" s="24">
        <v>188.4</v>
      </c>
      <c r="F126" s="26"/>
      <c r="G126" s="24" t="s">
        <v>10</v>
      </c>
      <c r="H126" s="24"/>
      <c r="I126" s="24" t="s">
        <v>10</v>
      </c>
      <c r="J126" s="15">
        <f t="shared" si="1"/>
        <v>1679.8180000000002</v>
      </c>
      <c r="K126" s="15">
        <f t="shared" si="2"/>
        <v>25287.33</v>
      </c>
    </row>
    <row r="127" spans="2:11" ht="12.75">
      <c r="B127" s="24"/>
      <c r="C127" s="24"/>
      <c r="D127" s="24"/>
      <c r="E127" s="24"/>
      <c r="F127" s="26"/>
      <c r="G127" s="24"/>
      <c r="H127" s="24"/>
      <c r="I127" s="24"/>
      <c r="J127" s="24"/>
      <c r="K127" s="24"/>
    </row>
    <row r="128" spans="1:11" ht="12.75">
      <c r="A128" s="8" t="s">
        <v>19</v>
      </c>
      <c r="B128" s="24"/>
      <c r="C128" s="24"/>
      <c r="D128" s="24"/>
      <c r="E128" s="24"/>
      <c r="F128" s="26"/>
      <c r="G128" s="24"/>
      <c r="H128" s="24"/>
      <c r="I128" s="24"/>
      <c r="J128" s="24"/>
      <c r="K128" s="24"/>
    </row>
    <row r="129" spans="1:11" ht="12.75">
      <c r="A129" s="1" t="s">
        <v>58</v>
      </c>
      <c r="B129" s="24">
        <f>4.1+21.7</f>
        <v>25.799999999999997</v>
      </c>
      <c r="C129" s="15">
        <f>6+56</f>
        <v>62</v>
      </c>
      <c r="D129" s="24">
        <v>1.66</v>
      </c>
      <c r="E129" s="24">
        <v>3.15</v>
      </c>
      <c r="F129" s="26"/>
      <c r="G129" s="24" t="s">
        <v>10</v>
      </c>
      <c r="H129" s="24"/>
      <c r="I129" s="24" t="s">
        <v>10</v>
      </c>
      <c r="J129" s="15">
        <f aca="true" t="shared" si="3" ref="J129:J134">SUM(B55,D55,F55,H55,J55,B129,D129)</f>
        <v>35.75999999999999</v>
      </c>
      <c r="K129" s="15">
        <f aca="true" t="shared" si="4" ref="K129:K135">C55+E55+G55+I55+K55+C129+E129+G129+I129</f>
        <v>133.75</v>
      </c>
    </row>
    <row r="130" spans="1:11" ht="12.75">
      <c r="A130" s="1" t="s">
        <v>62</v>
      </c>
      <c r="B130" s="24" t="s">
        <v>10</v>
      </c>
      <c r="C130" s="24" t="s">
        <v>10</v>
      </c>
      <c r="D130" s="24" t="s">
        <v>73</v>
      </c>
      <c r="E130" s="24" t="s">
        <v>73</v>
      </c>
      <c r="F130" s="26"/>
      <c r="G130" s="24" t="s">
        <v>10</v>
      </c>
      <c r="H130" s="24"/>
      <c r="I130" s="24" t="s">
        <v>10</v>
      </c>
      <c r="J130" s="24">
        <f t="shared" si="3"/>
        <v>0.2</v>
      </c>
      <c r="K130" s="15">
        <f t="shared" si="4"/>
        <v>2.8</v>
      </c>
    </row>
    <row r="131" spans="1:11" ht="12.75">
      <c r="A131" s="1" t="s">
        <v>59</v>
      </c>
      <c r="B131" s="24" t="s">
        <v>10</v>
      </c>
      <c r="C131" s="24" t="s">
        <v>10</v>
      </c>
      <c r="D131" s="24" t="s">
        <v>73</v>
      </c>
      <c r="E131" s="24" t="s">
        <v>73</v>
      </c>
      <c r="F131" s="26"/>
      <c r="G131" s="24" t="s">
        <v>10</v>
      </c>
      <c r="H131" s="24"/>
      <c r="I131" s="24" t="s">
        <v>10</v>
      </c>
      <c r="J131" s="24">
        <f t="shared" si="3"/>
        <v>2.8</v>
      </c>
      <c r="K131" s="15">
        <f t="shared" si="4"/>
        <v>24.2</v>
      </c>
    </row>
    <row r="132" spans="1:11" ht="12.75">
      <c r="A132" s="1" t="s">
        <v>60</v>
      </c>
      <c r="B132" s="24" t="s">
        <v>10</v>
      </c>
      <c r="C132" s="24" t="s">
        <v>10</v>
      </c>
      <c r="D132" s="24" t="s">
        <v>73</v>
      </c>
      <c r="E132" s="24" t="s">
        <v>73</v>
      </c>
      <c r="F132" s="26"/>
      <c r="G132" s="24" t="s">
        <v>10</v>
      </c>
      <c r="H132" s="24"/>
      <c r="I132" s="24" t="s">
        <v>10</v>
      </c>
      <c r="J132" s="24">
        <f t="shared" si="3"/>
        <v>0.2</v>
      </c>
      <c r="K132" s="15">
        <f t="shared" si="4"/>
        <v>0.2</v>
      </c>
    </row>
    <row r="133" spans="1:11" ht="12.75">
      <c r="A133" s="1" t="s">
        <v>20</v>
      </c>
      <c r="B133" s="24" t="s">
        <v>10</v>
      </c>
      <c r="C133" s="24" t="s">
        <v>10</v>
      </c>
      <c r="D133" s="24" t="s">
        <v>73</v>
      </c>
      <c r="E133" s="24" t="s">
        <v>73</v>
      </c>
      <c r="F133" s="26"/>
      <c r="G133" s="24" t="s">
        <v>10</v>
      </c>
      <c r="H133" s="24"/>
      <c r="I133" s="24" t="s">
        <v>10</v>
      </c>
      <c r="J133" s="24">
        <f t="shared" si="3"/>
        <v>41.7</v>
      </c>
      <c r="K133" s="15">
        <f t="shared" si="4"/>
        <v>624.09</v>
      </c>
    </row>
    <row r="134" spans="1:11" ht="12.75">
      <c r="A134" s="1" t="s">
        <v>61</v>
      </c>
      <c r="B134" s="24">
        <v>2.7</v>
      </c>
      <c r="C134" s="15">
        <v>40</v>
      </c>
      <c r="D134" s="24" t="s">
        <v>73</v>
      </c>
      <c r="E134" s="24" t="s">
        <v>73</v>
      </c>
      <c r="F134" s="26"/>
      <c r="G134" s="24" t="s">
        <v>10</v>
      </c>
      <c r="H134" s="24"/>
      <c r="I134" s="24" t="s">
        <v>10</v>
      </c>
      <c r="J134" s="24">
        <f t="shared" si="3"/>
        <v>3.5</v>
      </c>
      <c r="K134" s="15">
        <f>C60+E60+G60+I60+K60+C134+E134+G134+I134+0.1</f>
        <v>55.440000000000005</v>
      </c>
    </row>
    <row r="135" spans="1:11" ht="12.75">
      <c r="A135" s="30" t="s">
        <v>28</v>
      </c>
      <c r="B135" s="31">
        <v>2.2</v>
      </c>
      <c r="C135" s="31">
        <v>20.1</v>
      </c>
      <c r="D135" s="24" t="s">
        <v>10</v>
      </c>
      <c r="E135" s="24" t="s">
        <v>10</v>
      </c>
      <c r="F135" s="33"/>
      <c r="G135" s="31" t="s">
        <v>10</v>
      </c>
      <c r="H135" s="31"/>
      <c r="I135" s="24" t="s">
        <v>10</v>
      </c>
      <c r="J135" s="24">
        <v>8.2</v>
      </c>
      <c r="K135" s="15">
        <f t="shared" si="4"/>
        <v>131.5</v>
      </c>
    </row>
    <row r="136" spans="1:11" ht="12.7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2"/>
    </row>
    <row r="137" spans="1:11" ht="12.75">
      <c r="A137" s="49" t="s">
        <v>80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2.75">
      <c r="A138" s="45" t="s">
        <v>65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12.75">
      <c r="A139" s="19" t="s">
        <v>82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ht="12.75">
      <c r="A140" s="37" t="s">
        <v>81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2.75">
      <c r="A141" s="37" t="s">
        <v>83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5.75" customHeight="1">
      <c r="A142" s="42" t="s">
        <v>86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1:11" ht="26.25" customHeight="1">
      <c r="A143" s="37" t="s">
        <v>84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3.5" customHeight="1">
      <c r="A144" s="37" t="s">
        <v>85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5.75" customHeight="1">
      <c r="A145" s="35">
        <v>138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</row>
  </sheetData>
  <sheetProtection/>
  <mergeCells count="35">
    <mergeCell ref="A2:K2"/>
    <mergeCell ref="A4:K4"/>
    <mergeCell ref="A6:K6"/>
    <mergeCell ref="B7:C7"/>
    <mergeCell ref="A5:K5"/>
    <mergeCell ref="D7:E7"/>
    <mergeCell ref="F7:G7"/>
    <mergeCell ref="A79:K79"/>
    <mergeCell ref="D8:E8"/>
    <mergeCell ref="F8:G8"/>
    <mergeCell ref="J7:K7"/>
    <mergeCell ref="J8:K8"/>
    <mergeCell ref="A63:K63"/>
    <mergeCell ref="B8:C8"/>
    <mergeCell ref="H7:I7"/>
    <mergeCell ref="H8:I8"/>
    <mergeCell ref="A64:K64"/>
    <mergeCell ref="A138:K138"/>
    <mergeCell ref="B82:C82"/>
    <mergeCell ref="D82:E82"/>
    <mergeCell ref="J82:K82"/>
    <mergeCell ref="B81:C81"/>
    <mergeCell ref="D81:E81"/>
    <mergeCell ref="J81:K81"/>
    <mergeCell ref="A137:K137"/>
    <mergeCell ref="A145:K145"/>
    <mergeCell ref="A74:K74"/>
    <mergeCell ref="A143:K143"/>
    <mergeCell ref="A144:K144"/>
    <mergeCell ref="A76:K76"/>
    <mergeCell ref="A78:K78"/>
    <mergeCell ref="A141:K141"/>
    <mergeCell ref="A142:K142"/>
    <mergeCell ref="A140:K140"/>
    <mergeCell ref="A80:K80"/>
  </mergeCells>
  <printOptions/>
  <pageMargins left="0.96" right="0.25" top="0.25" bottom="0" header="0" footer="0"/>
  <pageSetup horizontalDpi="600" verticalDpi="600" orientation="portrait" paperSize="9" scale="77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2010-12-21T13:08:39Z</cp:lastPrinted>
  <dcterms:created xsi:type="dcterms:W3CDTF">2001-02-24T01:55:02Z</dcterms:created>
  <dcterms:modified xsi:type="dcterms:W3CDTF">2011-12-09T12:04:33Z</dcterms:modified>
  <cp:category/>
  <cp:version/>
  <cp:contentType/>
  <cp:contentStatus/>
</cp:coreProperties>
</file>