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1"/>
  </bookViews>
  <sheets>
    <sheet name="T 9.2 All india" sheetId="1" r:id="rId1"/>
    <sheet name="T 9.2 state-wise" sheetId="2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 9.2 All india'!$A$1:$T$32</definedName>
    <definedName name="_xlnm.Print_Area" localSheetId="1">'T 9.2 state-wise'!$A$1:$BU$62</definedName>
    <definedName name="Print_Area_MI" localSheetId="0">'T 9.2 All india'!$A$1:$K$22</definedName>
    <definedName name="Print_Area_MI" localSheetId="1">'T 9.2 state-wise'!$A$1:$AL$52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<sst xmlns="http://schemas.openxmlformats.org/spreadsheetml/2006/main" count="980" uniqueCount="97">
  <si>
    <t>Union Territory</t>
  </si>
  <si>
    <t xml:space="preserve">   1</t>
  </si>
  <si>
    <t xml:space="preserve">      2</t>
  </si>
  <si>
    <t xml:space="preserve">      3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</si>
  <si>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</si>
  <si>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</si>
  <si>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</si>
  <si>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</si>
  <si>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</si>
  <si>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</si>
  <si>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</si>
  <si>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</si>
  <si>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</si>
  <si>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</si>
  <si>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</si>
  <si>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</si>
  <si>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</si>
  <si>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Madhya Pradesh </t>
  </si>
  <si>
    <t xml:space="preserve"> Meghalaya </t>
  </si>
  <si>
    <t xml:space="preserve"> Nagaland </t>
  </si>
  <si>
    <t xml:space="preserve"> 2001-02</t>
  </si>
  <si>
    <t xml:space="preserve"> 2002-03</t>
  </si>
  <si>
    <t xml:space="preserve"> Maharashtra</t>
  </si>
  <si>
    <t xml:space="preserve"> Puducherry</t>
  </si>
  <si>
    <t>HORTICULTURE</t>
  </si>
  <si>
    <t>Fruits</t>
  </si>
  <si>
    <t>(Area in '000 Hectare)</t>
  </si>
  <si>
    <t>Area</t>
  </si>
  <si>
    <t>Production</t>
  </si>
  <si>
    <t>________________</t>
  </si>
  <si>
    <t>Vegetables</t>
  </si>
  <si>
    <t>Flowers</t>
  </si>
  <si>
    <t>Nuts</t>
  </si>
  <si>
    <t xml:space="preserve"> 2003-04 </t>
  </si>
  <si>
    <t xml:space="preserve"> 2004-05</t>
  </si>
  <si>
    <t xml:space="preserve"> 2005-06 </t>
  </si>
  <si>
    <t xml:space="preserve"> 2006-07 </t>
  </si>
  <si>
    <t xml:space="preserve"> 2007-08 </t>
  </si>
  <si>
    <t xml:space="preserve"> 2008-09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</si>
  <si>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</si>
  <si>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</si>
  <si>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</si>
  <si>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</si>
  <si>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</si>
  <si>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</si>
  <si>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</si>
  <si>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</si>
  <si>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</si>
  <si>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</si>
  <si>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</si>
  <si>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</si>
  <si>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</si>
  <si>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</si>
  <si>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</si>
  <si>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</si>
  <si>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</si>
  <si>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</si>
  <si>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</si>
  <si>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(Loose)</t>
  </si>
  <si>
    <t>Ministry of Agriculture</t>
  </si>
  <si>
    <t>Aroma &amp; Medi.</t>
  </si>
  <si>
    <t>Plantation Crops</t>
  </si>
  <si>
    <t>Spices</t>
  </si>
  <si>
    <t>Mushroom</t>
  </si>
  <si>
    <t>Honey</t>
  </si>
  <si>
    <t>_________</t>
  </si>
  <si>
    <t>Grand Total</t>
  </si>
  <si>
    <t>..</t>
  </si>
  <si>
    <t>Table 9.2 - AREA AND PRODUCTION OF VARIOUS HORTICULTURE CROPS</t>
  </si>
  <si>
    <t>(Production in '000 Tonne)</t>
  </si>
  <si>
    <t xml:space="preserve"> 2009-10</t>
  </si>
  <si>
    <t>2009-10</t>
  </si>
  <si>
    <t xml:space="preserve"> i) Figures of Production under Grand Total does not include Production of Cut Flowers.</t>
  </si>
  <si>
    <t>Notes :</t>
  </si>
  <si>
    <t xml:space="preserve">ii) Grand Total of production may not match with Andman &amp; Nicobar Islands,  as some statewise figures not available. </t>
  </si>
  <si>
    <t>iii) Fruits, Vegetables, Flowers, Aromatic/Medicinal Plants and Mushroom, Spices data collected by respective states Directorates of Horticulture.</t>
  </si>
  <si>
    <t>2010-11</t>
  </si>
  <si>
    <t>Total</t>
  </si>
  <si>
    <t>Total may not match due to rounding of figures</t>
  </si>
  <si>
    <t>Production (Loose)</t>
  </si>
  <si>
    <t xml:space="preserve">                                                                                                                                                                                                                   HORTICULTURE</t>
  </si>
  <si>
    <t xml:space="preserve">                                                                                                                                                                Table 9.2 - AREA AND PRODUCTION OF VARIOUS HORTICULTURE CROPS</t>
  </si>
  <si>
    <t>Year</t>
  </si>
  <si>
    <t>(included in fruits)</t>
  </si>
  <si>
    <t>State/</t>
  </si>
  <si>
    <t>"</t>
  </si>
  <si>
    <t>2011-12</t>
  </si>
  <si>
    <t xml:space="preserve"> 2010-11</t>
  </si>
  <si>
    <t xml:space="preserve"> 2011-12</t>
  </si>
  <si>
    <t>Total may not match due to rounding off of figures</t>
  </si>
  <si>
    <t>Plantation Crops : Coconut (CDB), Arecanut (Directorate of Arecanut &amp; Spice Dev.) and Cashew &amp; Cocoa (Directorate of Cashew &amp; Cocoa Development).</t>
  </si>
  <si>
    <t>Spices - Directorate of Arecanut &amp; Spices Development.</t>
  </si>
  <si>
    <t>2012-13</t>
  </si>
  <si>
    <t>NA</t>
  </si>
  <si>
    <t xml:space="preserve">Source : Indian Horticulture Database, 2013, National Horticulture Board, </t>
  </si>
  <si>
    <t xml:space="preserve"> Odisha</t>
  </si>
  <si>
    <t>0.0.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</si>
</sst>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_)"/>
    <numFmt numFmtId="179" formatCode="0_)"/>
    <numFmt numFmtId="180" formatCode="0.0_)"/>
    <numFmt numFmtId="181" formatCode="0.0"/>
    <numFmt numFmtId="182" formatCode="0.000"/>
    <numFmt numFmtId="183" formatCode="0.0000"/>
    <numFmt numFmtId="184" formatCode="0.00000"/>
    <numFmt numFmtId="185" formatCode="0.000000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37" fontId="3" fillId="33" borderId="10" xfId="0" applyNumberFormat="1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>
      <alignment horizontal="right" wrapText="1"/>
    </xf>
    <xf numFmtId="37" fontId="3" fillId="33" borderId="11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37" fontId="3" fillId="33" borderId="12" xfId="0" applyNumberFormat="1" applyFont="1" applyFill="1" applyBorder="1" applyAlignment="1" applyProtection="1">
      <alignment horizontal="center"/>
      <protection/>
    </xf>
    <xf numFmtId="37" fontId="3" fillId="33" borderId="13" xfId="0" applyNumberFormat="1" applyFont="1" applyFill="1" applyBorder="1" applyAlignment="1" applyProtection="1">
      <alignment horizontal="center"/>
      <protection/>
    </xf>
    <xf numFmtId="37" fontId="3" fillId="33" borderId="14" xfId="0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>
      <alignment/>
    </xf>
    <xf numFmtId="0" fontId="2" fillId="34" borderId="0" xfId="0" applyNumberFormat="1" applyFont="1" applyFill="1" applyBorder="1" applyAlignment="1" applyProtection="1">
      <alignment horizontal="right"/>
      <protection/>
    </xf>
    <xf numFmtId="181" fontId="2" fillId="34" borderId="0" xfId="0" applyNumberFormat="1" applyFont="1" applyFill="1" applyBorder="1" applyAlignment="1" applyProtection="1">
      <alignment horizontal="right"/>
      <protection/>
    </xf>
    <xf numFmtId="0" fontId="3" fillId="34" borderId="10" xfId="0" applyNumberFormat="1" applyFont="1" applyFill="1" applyBorder="1" applyAlignment="1" applyProtection="1">
      <alignment horizontal="right"/>
      <protection/>
    </xf>
    <xf numFmtId="181" fontId="3" fillId="34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0" xfId="0" applyNumberFormat="1" applyFont="1" applyFill="1" applyBorder="1" applyAlignment="1" applyProtection="1">
      <alignment horizontal="right"/>
      <protection/>
    </xf>
    <xf numFmtId="181" fontId="2" fillId="35" borderId="0" xfId="0" applyNumberFormat="1" applyFont="1" applyFill="1" applyBorder="1" applyAlignment="1" applyProtection="1">
      <alignment horizontal="right"/>
      <protection/>
    </xf>
    <xf numFmtId="0" fontId="3" fillId="35" borderId="0" xfId="0" applyNumberFormat="1" applyFont="1" applyFill="1" applyBorder="1" applyAlignment="1" applyProtection="1">
      <alignment horizontal="right"/>
      <protection/>
    </xf>
    <xf numFmtId="181" fontId="3" fillId="35" borderId="0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2" fillId="36" borderId="0" xfId="0" applyNumberFormat="1" applyFont="1" applyFill="1" applyBorder="1" applyAlignment="1" applyProtection="1">
      <alignment horizontal="right"/>
      <protection/>
    </xf>
    <xf numFmtId="181" fontId="2" fillId="36" borderId="0" xfId="0" applyNumberFormat="1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>
      <alignment horizontal="center" wrapText="1"/>
    </xf>
    <xf numFmtId="37" fontId="3" fillId="33" borderId="15" xfId="0" applyNumberFormat="1" applyFont="1" applyFill="1" applyBorder="1" applyAlignment="1" applyProtection="1">
      <alignment horizontal="center"/>
      <protection/>
    </xf>
    <xf numFmtId="181" fontId="2" fillId="34" borderId="16" xfId="0" applyNumberFormat="1" applyFont="1" applyFill="1" applyBorder="1" applyAlignment="1" applyProtection="1">
      <alignment horizontal="right"/>
      <protection/>
    </xf>
    <xf numFmtId="0" fontId="2" fillId="34" borderId="1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2" fontId="3" fillId="34" borderId="10" xfId="0" applyNumberFormat="1" applyFont="1" applyFill="1" applyBorder="1" applyAlignment="1" applyProtection="1">
      <alignment horizontal="right"/>
      <protection/>
    </xf>
    <xf numFmtId="181" fontId="3" fillId="34" borderId="10" xfId="0" applyNumberFormat="1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3" fillId="33" borderId="0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7" xfId="0" applyFont="1" applyFill="1" applyBorder="1" applyAlignment="1" applyProtection="1">
      <alignment horizontal="left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left"/>
      <protection/>
    </xf>
    <xf numFmtId="37" fontId="3" fillId="33" borderId="18" xfId="0" applyNumberFormat="1" applyFont="1" applyFill="1" applyBorder="1" applyAlignment="1" applyProtection="1">
      <alignment horizontal="center"/>
      <protection/>
    </xf>
    <xf numFmtId="37" fontId="3" fillId="33" borderId="21" xfId="0" applyNumberFormat="1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>
      <alignment/>
    </xf>
    <xf numFmtId="181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181" fontId="2" fillId="34" borderId="0" xfId="0" applyNumberFormat="1" applyFont="1" applyFill="1" applyBorder="1" applyAlignment="1">
      <alignment/>
    </xf>
    <xf numFmtId="0" fontId="3" fillId="36" borderId="17" xfId="0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4" borderId="0" xfId="0" applyNumberFormat="1" applyFont="1" applyFill="1" applyBorder="1" applyAlignment="1" applyProtection="1" quotePrefix="1">
      <alignment horizontal="right"/>
      <protection/>
    </xf>
    <xf numFmtId="181" fontId="2" fillId="34" borderId="0" xfId="0" applyNumberFormat="1" applyFont="1" applyFill="1" applyBorder="1" applyAlignment="1" quotePrefix="1">
      <alignment horizontal="right"/>
    </xf>
    <xf numFmtId="0" fontId="2" fillId="33" borderId="25" xfId="0" applyFont="1" applyFill="1" applyBorder="1" applyAlignment="1" applyProtection="1">
      <alignment horizontal="left"/>
      <protection/>
    </xf>
    <xf numFmtId="0" fontId="2" fillId="33" borderId="26" xfId="0" applyFont="1" applyFill="1" applyBorder="1" applyAlignment="1">
      <alignment/>
    </xf>
    <xf numFmtId="0" fontId="2" fillId="33" borderId="26" xfId="0" applyFont="1" applyFill="1" applyBorder="1" applyAlignment="1" applyProtection="1">
      <alignment horizontal="right"/>
      <protection/>
    </xf>
    <xf numFmtId="0" fontId="2" fillId="33" borderId="2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28" xfId="0" applyFont="1" applyFill="1" applyBorder="1" applyAlignment="1">
      <alignment/>
    </xf>
    <xf numFmtId="0" fontId="3" fillId="34" borderId="17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2" fillId="34" borderId="28" xfId="0" applyFont="1" applyFill="1" applyBorder="1" applyAlignment="1">
      <alignment/>
    </xf>
    <xf numFmtId="0" fontId="2" fillId="35" borderId="17" xfId="0" applyNumberFormat="1" applyFont="1" applyFill="1" applyBorder="1" applyAlignment="1" applyProtection="1">
      <alignment horizontal="left"/>
      <protection/>
    </xf>
    <xf numFmtId="181" fontId="3" fillId="35" borderId="18" xfId="0" applyNumberFormat="1" applyFont="1" applyFill="1" applyBorder="1" applyAlignment="1" applyProtection="1">
      <alignment horizontal="right"/>
      <protection/>
    </xf>
    <xf numFmtId="0" fontId="2" fillId="34" borderId="17" xfId="0" applyNumberFormat="1" applyFont="1" applyFill="1" applyBorder="1" applyAlignment="1" applyProtection="1">
      <alignment horizontal="left"/>
      <protection/>
    </xf>
    <xf numFmtId="181" fontId="2" fillId="34" borderId="0" xfId="0" applyNumberFormat="1" applyFont="1" applyFill="1" applyBorder="1" applyAlignment="1" applyProtection="1" quotePrefix="1">
      <alignment horizontal="right"/>
      <protection/>
    </xf>
    <xf numFmtId="0" fontId="3" fillId="34" borderId="0" xfId="0" applyNumberFormat="1" applyFont="1" applyFill="1" applyBorder="1" applyAlignment="1" applyProtection="1">
      <alignment horizontal="right"/>
      <protection/>
    </xf>
    <xf numFmtId="181" fontId="3" fillId="34" borderId="0" xfId="0" applyNumberFormat="1" applyFont="1" applyFill="1" applyBorder="1" applyAlignment="1" applyProtection="1">
      <alignment horizontal="right"/>
      <protection/>
    </xf>
    <xf numFmtId="181" fontId="3" fillId="34" borderId="0" xfId="0" applyNumberFormat="1" applyFont="1" applyFill="1" applyBorder="1" applyAlignment="1">
      <alignment/>
    </xf>
    <xf numFmtId="181" fontId="3" fillId="34" borderId="18" xfId="0" applyNumberFormat="1" applyFont="1" applyFill="1" applyBorder="1" applyAlignment="1">
      <alignment/>
    </xf>
    <xf numFmtId="0" fontId="2" fillId="35" borderId="0" xfId="0" applyNumberFormat="1" applyFont="1" applyFill="1" applyBorder="1" applyAlignment="1" applyProtection="1" quotePrefix="1">
      <alignment horizontal="right"/>
      <protection/>
    </xf>
    <xf numFmtId="181" fontId="2" fillId="35" borderId="0" xfId="0" applyNumberFormat="1" applyFont="1" applyFill="1" applyBorder="1" applyAlignment="1" applyProtection="1" quotePrefix="1">
      <alignment horizontal="right"/>
      <protection/>
    </xf>
    <xf numFmtId="181" fontId="3" fillId="35" borderId="0" xfId="0" applyNumberFormat="1" applyFont="1" applyFill="1" applyBorder="1" applyAlignment="1">
      <alignment/>
    </xf>
    <xf numFmtId="181" fontId="3" fillId="35" borderId="18" xfId="0" applyNumberFormat="1" applyFont="1" applyFill="1" applyBorder="1" applyAlignment="1">
      <alignment/>
    </xf>
    <xf numFmtId="0" fontId="2" fillId="35" borderId="17" xfId="0" applyNumberFormat="1" applyFont="1" applyFill="1" applyBorder="1" applyAlignment="1">
      <alignment/>
    </xf>
    <xf numFmtId="0" fontId="2" fillId="34" borderId="0" xfId="0" applyFont="1" applyFill="1" applyBorder="1" applyAlignment="1" quotePrefix="1">
      <alignment horizontal="right"/>
    </xf>
    <xf numFmtId="0" fontId="2" fillId="35" borderId="0" xfId="0" applyFont="1" applyFill="1" applyBorder="1" applyAlignment="1" quotePrefix="1">
      <alignment horizontal="right"/>
    </xf>
    <xf numFmtId="181" fontId="2" fillId="35" borderId="0" xfId="0" applyNumberFormat="1" applyFont="1" applyFill="1" applyBorder="1" applyAlignment="1" quotePrefix="1">
      <alignment horizontal="right"/>
    </xf>
    <xf numFmtId="0" fontId="3" fillId="34" borderId="20" xfId="0" applyNumberFormat="1" applyFont="1" applyFill="1" applyBorder="1" applyAlignment="1" applyProtection="1">
      <alignment horizontal="left"/>
      <protection/>
    </xf>
    <xf numFmtId="181" fontId="3" fillId="34" borderId="21" xfId="0" applyNumberFormat="1" applyFont="1" applyFill="1" applyBorder="1" applyAlignment="1">
      <alignment/>
    </xf>
    <xf numFmtId="0" fontId="2" fillId="36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>
      <alignment/>
    </xf>
    <xf numFmtId="0" fontId="2" fillId="36" borderId="0" xfId="0" applyFont="1" applyFill="1" applyBorder="1" applyAlignment="1">
      <alignment wrapText="1"/>
    </xf>
    <xf numFmtId="0" fontId="2" fillId="36" borderId="0" xfId="0" applyNumberFormat="1" applyFont="1" applyFill="1" applyBorder="1" applyAlignment="1">
      <alignment vertical="top" wrapText="1"/>
    </xf>
    <xf numFmtId="0" fontId="2" fillId="36" borderId="0" xfId="0" applyFont="1" applyFill="1" applyBorder="1" applyAlignment="1">
      <alignment horizontal="left" wrapText="1"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right" wrapText="1"/>
    </xf>
    <xf numFmtId="181" fontId="2" fillId="35" borderId="10" xfId="0" applyNumberFormat="1" applyFont="1" applyFill="1" applyBorder="1" applyAlignment="1">
      <alignment horizontal="center" vertical="center"/>
    </xf>
    <xf numFmtId="0" fontId="2" fillId="36" borderId="0" xfId="0" applyNumberFormat="1" applyFont="1" applyFill="1" applyBorder="1" applyAlignment="1">
      <alignment vertical="top" wrapText="1"/>
    </xf>
    <xf numFmtId="0" fontId="2" fillId="36" borderId="0" xfId="0" applyFont="1" applyFill="1" applyBorder="1" applyAlignment="1">
      <alignment wrapText="1"/>
    </xf>
    <xf numFmtId="0" fontId="2" fillId="36" borderId="0" xfId="0" applyFont="1" applyFill="1" applyBorder="1" applyAlignment="1">
      <alignment horizontal="left" wrapText="1"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2" fillId="34" borderId="10" xfId="0" applyNumberFormat="1" applyFont="1" applyFill="1" applyBorder="1" applyAlignment="1" applyProtection="1">
      <alignment horizontal="right"/>
      <protection/>
    </xf>
    <xf numFmtId="181" fontId="2" fillId="34" borderId="0" xfId="0" applyNumberFormat="1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>
      <alignment horizontal="center"/>
    </xf>
    <xf numFmtId="181" fontId="2" fillId="34" borderId="18" xfId="0" applyNumberFormat="1" applyFont="1" applyFill="1" applyBorder="1" applyAlignment="1" applyProtection="1">
      <alignment horizontal="center"/>
      <protection/>
    </xf>
    <xf numFmtId="181" fontId="2" fillId="35" borderId="0" xfId="0" applyNumberFormat="1" applyFont="1" applyFill="1" applyBorder="1" applyAlignment="1" applyProtection="1">
      <alignment horizontal="center"/>
      <protection/>
    </xf>
    <xf numFmtId="181" fontId="2" fillId="35" borderId="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181" fontId="2" fillId="35" borderId="18" xfId="0" applyNumberFormat="1" applyFont="1" applyFill="1" applyBorder="1" applyAlignment="1" applyProtection="1">
      <alignment horizontal="center"/>
      <protection/>
    </xf>
    <xf numFmtId="181" fontId="2" fillId="34" borderId="0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 applyProtection="1">
      <alignment horizontal="center"/>
      <protection/>
    </xf>
    <xf numFmtId="0" fontId="2" fillId="35" borderId="0" xfId="0" applyNumberFormat="1" applyFont="1" applyFill="1" applyBorder="1" applyAlignment="1" applyProtection="1">
      <alignment horizontal="center"/>
      <protection/>
    </xf>
    <xf numFmtId="181" fontId="2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0" applyNumberFormat="1" applyFont="1" applyFill="1" applyBorder="1" applyAlignment="1" applyProtection="1">
      <alignment horizontal="center"/>
      <protection/>
    </xf>
    <xf numFmtId="181" fontId="2" fillId="35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2" fillId="35" borderId="17" xfId="0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/>
      <protection/>
    </xf>
    <xf numFmtId="2" fontId="2" fillId="35" borderId="10" xfId="0" applyNumberFormat="1" applyFont="1" applyFill="1" applyBorder="1" applyAlignment="1" applyProtection="1">
      <alignment horizontal="center"/>
      <protection/>
    </xf>
    <xf numFmtId="181" fontId="2" fillId="34" borderId="14" xfId="0" applyNumberFormat="1" applyFont="1" applyFill="1" applyBorder="1" applyAlignment="1" applyProtection="1">
      <alignment horizontal="right"/>
      <protection/>
    </xf>
    <xf numFmtId="181" fontId="2" fillId="34" borderId="12" xfId="0" applyNumberFormat="1" applyFont="1" applyFill="1" applyBorder="1" applyAlignment="1" applyProtection="1">
      <alignment horizontal="right"/>
      <protection/>
    </xf>
    <xf numFmtId="0" fontId="2" fillId="35" borderId="14" xfId="0" applyNumberFormat="1" applyFont="1" applyFill="1" applyBorder="1" applyAlignment="1" applyProtection="1">
      <alignment horizontal="right"/>
      <protection/>
    </xf>
    <xf numFmtId="181" fontId="2" fillId="35" borderId="12" xfId="0" applyNumberFormat="1" applyFont="1" applyFill="1" applyBorder="1" applyAlignment="1" applyProtection="1">
      <alignment horizontal="right"/>
      <protection/>
    </xf>
    <xf numFmtId="0" fontId="2" fillId="34" borderId="14" xfId="0" applyNumberFormat="1" applyFont="1" applyFill="1" applyBorder="1" applyAlignment="1" applyProtection="1">
      <alignment horizontal="right"/>
      <protection/>
    </xf>
    <xf numFmtId="181" fontId="2" fillId="35" borderId="12" xfId="0" applyNumberFormat="1" applyFont="1" applyFill="1" applyBorder="1" applyAlignment="1" applyProtection="1" quotePrefix="1">
      <alignment horizontal="right"/>
      <protection/>
    </xf>
    <xf numFmtId="181" fontId="2" fillId="34" borderId="12" xfId="0" applyNumberFormat="1" applyFont="1" applyFill="1" applyBorder="1" applyAlignment="1" applyProtection="1" quotePrefix="1">
      <alignment horizontal="right"/>
      <protection/>
    </xf>
    <xf numFmtId="0" fontId="2" fillId="34" borderId="14" xfId="0" applyNumberFormat="1" applyFont="1" applyFill="1" applyBorder="1" applyAlignment="1" applyProtection="1" quotePrefix="1">
      <alignment horizontal="right"/>
      <protection/>
    </xf>
    <xf numFmtId="0" fontId="3" fillId="34" borderId="13" xfId="0" applyNumberFormat="1" applyFont="1" applyFill="1" applyBorder="1" applyAlignment="1" applyProtection="1">
      <alignment horizontal="right"/>
      <protection/>
    </xf>
    <xf numFmtId="181" fontId="3" fillId="34" borderId="11" xfId="0" applyNumberFormat="1" applyFont="1" applyFill="1" applyBorder="1" applyAlignment="1" applyProtection="1">
      <alignment horizontal="right"/>
      <protection/>
    </xf>
    <xf numFmtId="181" fontId="2" fillId="35" borderId="14" xfId="0" applyNumberFormat="1" applyFont="1" applyFill="1" applyBorder="1" applyAlignment="1" applyProtection="1">
      <alignment horizontal="right"/>
      <protection/>
    </xf>
    <xf numFmtId="0" fontId="2" fillId="34" borderId="12" xfId="0" applyFont="1" applyFill="1" applyBorder="1" applyAlignment="1">
      <alignment/>
    </xf>
    <xf numFmtId="0" fontId="2" fillId="35" borderId="12" xfId="0" applyNumberFormat="1" applyFont="1" applyFill="1" applyBorder="1" applyAlignment="1" applyProtection="1">
      <alignment horizontal="right"/>
      <protection/>
    </xf>
    <xf numFmtId="0" fontId="2" fillId="34" borderId="12" xfId="0" applyNumberFormat="1" applyFont="1" applyFill="1" applyBorder="1" applyAlignment="1" applyProtection="1">
      <alignment horizontal="right"/>
      <protection/>
    </xf>
    <xf numFmtId="0" fontId="2" fillId="34" borderId="11" xfId="0" applyNumberFormat="1" applyFont="1" applyFill="1" applyBorder="1" applyAlignment="1" applyProtection="1">
      <alignment horizontal="right"/>
      <protection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 applyProtection="1">
      <alignment horizontal="center"/>
      <protection/>
    </xf>
    <xf numFmtId="37" fontId="3" fillId="33" borderId="16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81" fontId="2" fillId="35" borderId="12" xfId="0" applyNumberFormat="1" applyFont="1" applyFill="1" applyBorder="1" applyAlignment="1">
      <alignment/>
    </xf>
    <xf numFmtId="181" fontId="2" fillId="34" borderId="12" xfId="0" applyNumberFormat="1" applyFont="1" applyFill="1" applyBorder="1" applyAlignment="1">
      <alignment/>
    </xf>
    <xf numFmtId="181" fontId="2" fillId="34" borderId="12" xfId="0" applyNumberFormat="1" applyFont="1" applyFill="1" applyBorder="1" applyAlignment="1" quotePrefix="1">
      <alignment horizontal="right"/>
    </xf>
    <xf numFmtId="181" fontId="2" fillId="35" borderId="12" xfId="0" applyNumberFormat="1" applyFont="1" applyFill="1" applyBorder="1" applyAlignment="1" quotePrefix="1">
      <alignment horizontal="right"/>
    </xf>
    <xf numFmtId="0" fontId="3" fillId="34" borderId="11" xfId="0" applyNumberFormat="1" applyFont="1" applyFill="1" applyBorder="1" applyAlignment="1" applyProtection="1">
      <alignment horizontal="right"/>
      <protection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6" borderId="0" xfId="0" applyFill="1" applyAlignment="1">
      <alignment/>
    </xf>
    <xf numFmtId="181" fontId="2" fillId="34" borderId="0" xfId="0" applyNumberFormat="1" applyFont="1" applyFill="1" applyBorder="1" applyAlignment="1">
      <alignment horizontal="right"/>
    </xf>
    <xf numFmtId="181" fontId="2" fillId="35" borderId="0" xfId="0" applyNumberFormat="1" applyFont="1" applyFill="1" applyBorder="1" applyAlignment="1">
      <alignment horizontal="right"/>
    </xf>
    <xf numFmtId="181" fontId="2" fillId="34" borderId="12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right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right"/>
    </xf>
    <xf numFmtId="0" fontId="4" fillId="33" borderId="17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37" fontId="3" fillId="33" borderId="17" xfId="0" applyNumberFormat="1" applyFont="1" applyFill="1" applyBorder="1" applyAlignment="1" applyProtection="1">
      <alignment horizontal="right"/>
      <protection/>
    </xf>
    <xf numFmtId="37" fontId="3" fillId="33" borderId="0" xfId="0" applyNumberFormat="1" applyFont="1" applyFill="1" applyBorder="1" applyAlignment="1" applyProtection="1">
      <alignment horizontal="right"/>
      <protection/>
    </xf>
    <xf numFmtId="37" fontId="3" fillId="33" borderId="18" xfId="0" applyNumberFormat="1" applyFont="1" applyFill="1" applyBorder="1" applyAlignment="1" applyProtection="1">
      <alignment horizontal="right"/>
      <protection/>
    </xf>
    <xf numFmtId="49" fontId="4" fillId="33" borderId="25" xfId="0" applyNumberFormat="1" applyFont="1" applyFill="1" applyBorder="1" applyAlignment="1" applyProtection="1">
      <alignment horizontal="center"/>
      <protection/>
    </xf>
    <xf numFmtId="49" fontId="4" fillId="33" borderId="26" xfId="0" applyNumberFormat="1" applyFont="1" applyFill="1" applyBorder="1" applyAlignment="1" applyProtection="1">
      <alignment horizontal="center"/>
      <protection/>
    </xf>
    <xf numFmtId="49" fontId="4" fillId="33" borderId="27" xfId="0" applyNumberFormat="1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>
      <alignment horizontal="center"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right" wrapText="1"/>
    </xf>
    <xf numFmtId="0" fontId="3" fillId="33" borderId="18" xfId="0" applyFont="1" applyFill="1" applyBorder="1" applyAlignment="1">
      <alignment horizontal="right" wrapText="1"/>
    </xf>
    <xf numFmtId="181" fontId="2" fillId="35" borderId="0" xfId="0" applyNumberFormat="1" applyFont="1" applyFill="1" applyBorder="1" applyAlignment="1">
      <alignment horizontal="center" vertical="center"/>
    </xf>
    <xf numFmtId="0" fontId="2" fillId="36" borderId="17" xfId="0" applyNumberFormat="1" applyFont="1" applyFill="1" applyBorder="1" applyAlignment="1">
      <alignment vertical="top" wrapText="1"/>
    </xf>
    <xf numFmtId="0" fontId="2" fillId="36" borderId="0" xfId="0" applyNumberFormat="1" applyFont="1" applyFill="1" applyBorder="1" applyAlignment="1">
      <alignment vertical="top" wrapText="1"/>
    </xf>
    <xf numFmtId="0" fontId="2" fillId="36" borderId="17" xfId="0" applyFont="1" applyFill="1" applyBorder="1" applyAlignment="1">
      <alignment wrapText="1"/>
    </xf>
    <xf numFmtId="0" fontId="2" fillId="36" borderId="0" xfId="0" applyFont="1" applyFill="1" applyBorder="1" applyAlignment="1">
      <alignment wrapText="1"/>
    </xf>
    <xf numFmtId="0" fontId="2" fillId="36" borderId="17" xfId="0" applyFont="1" applyFill="1" applyBorder="1" applyAlignment="1">
      <alignment horizontal="left" wrapText="1"/>
    </xf>
    <xf numFmtId="0" fontId="2" fillId="36" borderId="0" xfId="0" applyFont="1" applyFill="1" applyBorder="1" applyAlignment="1">
      <alignment horizontal="left" wrapText="1"/>
    </xf>
    <xf numFmtId="0" fontId="3" fillId="36" borderId="17" xfId="0" applyFont="1" applyFill="1" applyBorder="1" applyAlignment="1" applyProtection="1">
      <alignment horizontal="left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3" fillId="36" borderId="18" xfId="0" applyFont="1" applyFill="1" applyBorder="1" applyAlignment="1" applyProtection="1">
      <alignment horizontal="left"/>
      <protection/>
    </xf>
    <xf numFmtId="37" fontId="3" fillId="33" borderId="20" xfId="0" applyNumberFormat="1" applyFont="1" applyFill="1" applyBorder="1" applyAlignment="1" applyProtection="1">
      <alignment horizontal="right"/>
      <protection/>
    </xf>
    <xf numFmtId="37" fontId="3" fillId="33" borderId="10" xfId="0" applyNumberFormat="1" applyFont="1" applyFill="1" applyBorder="1" applyAlignment="1" applyProtection="1">
      <alignment horizontal="right"/>
      <protection/>
    </xf>
    <xf numFmtId="37" fontId="3" fillId="33" borderId="21" xfId="0" applyNumberFormat="1" applyFont="1" applyFill="1" applyBorder="1" applyAlignment="1" applyProtection="1">
      <alignment horizontal="right"/>
      <protection/>
    </xf>
    <xf numFmtId="0" fontId="2" fillId="35" borderId="0" xfId="0" applyNumberFormat="1" applyFont="1" applyFill="1" applyBorder="1" applyAlignment="1" applyProtection="1">
      <alignment horizontal="center" wrapText="1"/>
      <protection/>
    </xf>
    <xf numFmtId="0" fontId="2" fillId="35" borderId="12" xfId="0" applyNumberFormat="1" applyFont="1" applyFill="1" applyBorder="1" applyAlignment="1" applyProtection="1">
      <alignment horizontal="center" wrapText="1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3" fillId="33" borderId="13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49" fontId="4" fillId="33" borderId="20" xfId="0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4" fillId="33" borderId="17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6" borderId="19" xfId="0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32"/>
  <sheetViews>
    <sheetView showGridLines="0" view="pageBreakPreview" zoomScaleSheetLayoutView="100" zoomScalePageLayoutView="0" workbookViewId="0" topLeftCell="D1">
      <selection activeCell="S26" sqref="S26"/>
    </sheetView>
  </sheetViews>
  <sheetFormatPr defaultColWidth="9.625" defaultRowHeight="12.75"/>
  <cols>
    <col min="1" max="1" width="9.375" style="1" customWidth="1"/>
    <col min="2" max="2" width="8.50390625" style="1" customWidth="1"/>
    <col min="3" max="3" width="8.875" style="1" customWidth="1"/>
    <col min="4" max="4" width="8.375" style="1" customWidth="1"/>
    <col min="5" max="5" width="8.125" style="1" customWidth="1"/>
    <col min="6" max="6" width="7.875" style="1" customWidth="1"/>
    <col min="7" max="7" width="9.125" style="1" customWidth="1"/>
    <col min="8" max="8" width="8.125" style="1" customWidth="1"/>
    <col min="9" max="11" width="8.375" style="1" customWidth="1"/>
    <col min="12" max="15" width="10.625" style="1" customWidth="1"/>
    <col min="16" max="18" width="6.625" style="1" customWidth="1"/>
    <col min="19" max="26" width="9.625" style="1" customWidth="1"/>
    <col min="27" max="27" width="50.625" style="1" customWidth="1"/>
    <col min="28" max="28" width="9.625" style="1" customWidth="1"/>
    <col min="29" max="29" width="50.625" style="1" customWidth="1"/>
    <col min="30" max="16384" width="9.625" style="1" customWidth="1"/>
  </cols>
  <sheetData>
    <row r="1" spans="1:20" ht="15.75">
      <c r="A1" s="170" t="s">
        <v>24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2"/>
    </row>
    <row r="2" spans="1:20" ht="15.7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1:20" ht="15.75">
      <c r="A3" s="164" t="s">
        <v>68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6"/>
    </row>
    <row r="4" spans="1:20" ht="12.75">
      <c r="A4" s="167" t="s">
        <v>26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9"/>
    </row>
    <row r="5" spans="1:20" s="121" customFormat="1" ht="12.75">
      <c r="A5" s="167" t="s">
        <v>69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9"/>
    </row>
    <row r="6" spans="1:20" ht="12.75" customHeight="1">
      <c r="A6" s="42"/>
      <c r="B6" s="173" t="s">
        <v>25</v>
      </c>
      <c r="C6" s="174"/>
      <c r="D6" s="173" t="s">
        <v>30</v>
      </c>
      <c r="E6" s="174"/>
      <c r="F6" s="173" t="s">
        <v>31</v>
      </c>
      <c r="G6" s="174"/>
      <c r="H6" s="173" t="s">
        <v>32</v>
      </c>
      <c r="I6" s="174"/>
      <c r="J6" s="173" t="s">
        <v>60</v>
      </c>
      <c r="K6" s="174"/>
      <c r="L6" s="173" t="s">
        <v>61</v>
      </c>
      <c r="M6" s="173"/>
      <c r="N6" s="173" t="s">
        <v>62</v>
      </c>
      <c r="O6" s="173"/>
      <c r="P6" s="34" t="s">
        <v>63</v>
      </c>
      <c r="Q6" s="35"/>
      <c r="R6" s="35" t="s">
        <v>64</v>
      </c>
      <c r="S6" s="173" t="s">
        <v>66</v>
      </c>
      <c r="T6" s="175"/>
    </row>
    <row r="7" spans="1:20" ht="12.75" customHeight="1">
      <c r="A7" s="122" t="s">
        <v>82</v>
      </c>
      <c r="B7" s="176" t="s">
        <v>29</v>
      </c>
      <c r="C7" s="176"/>
      <c r="D7" s="176" t="s">
        <v>29</v>
      </c>
      <c r="E7" s="176"/>
      <c r="F7" s="176" t="s">
        <v>29</v>
      </c>
      <c r="G7" s="176"/>
      <c r="H7" s="176" t="s">
        <v>29</v>
      </c>
      <c r="I7" s="176"/>
      <c r="J7" s="176" t="s">
        <v>29</v>
      </c>
      <c r="K7" s="176"/>
      <c r="L7" s="176" t="s">
        <v>29</v>
      </c>
      <c r="M7" s="176"/>
      <c r="N7" s="176" t="s">
        <v>29</v>
      </c>
      <c r="O7" s="176"/>
      <c r="P7" s="14" t="s">
        <v>65</v>
      </c>
      <c r="Q7" s="36"/>
      <c r="R7" s="14" t="s">
        <v>65</v>
      </c>
      <c r="S7" s="176" t="s">
        <v>29</v>
      </c>
      <c r="T7" s="177"/>
    </row>
    <row r="8" spans="1:20" ht="12.75">
      <c r="A8" s="122"/>
      <c r="B8" s="38" t="s">
        <v>27</v>
      </c>
      <c r="C8" s="38" t="s">
        <v>28</v>
      </c>
      <c r="D8" s="38" t="s">
        <v>27</v>
      </c>
      <c r="E8" s="38" t="s">
        <v>28</v>
      </c>
      <c r="F8" s="38" t="s">
        <v>27</v>
      </c>
      <c r="G8" s="38" t="s">
        <v>28</v>
      </c>
      <c r="H8" s="38" t="s">
        <v>27</v>
      </c>
      <c r="I8" s="38" t="s">
        <v>28</v>
      </c>
      <c r="J8" s="38" t="s">
        <v>27</v>
      </c>
      <c r="K8" s="38" t="s">
        <v>28</v>
      </c>
      <c r="L8" s="38" t="s">
        <v>27</v>
      </c>
      <c r="M8" s="38" t="s">
        <v>28</v>
      </c>
      <c r="N8" s="38" t="s">
        <v>27</v>
      </c>
      <c r="O8" s="38" t="s">
        <v>28</v>
      </c>
      <c r="P8" s="38" t="s">
        <v>28</v>
      </c>
      <c r="Q8" s="38"/>
      <c r="R8" s="38" t="s">
        <v>28</v>
      </c>
      <c r="S8" s="38" t="s">
        <v>27</v>
      </c>
      <c r="T8" s="44" t="s">
        <v>28</v>
      </c>
    </row>
    <row r="9" spans="1:20" ht="12.75">
      <c r="A9" s="123"/>
      <c r="B9" s="2"/>
      <c r="C9" s="2"/>
      <c r="D9" s="2"/>
      <c r="E9" s="2"/>
      <c r="F9" s="2"/>
      <c r="G9" s="2" t="s">
        <v>58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7"/>
    </row>
    <row r="10" spans="1:20" ht="12.75">
      <c r="A10" s="122" t="s">
        <v>1</v>
      </c>
      <c r="B10" s="5" t="s">
        <v>2</v>
      </c>
      <c r="C10" s="5" t="s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/>
      <c r="R10" s="5">
        <v>17</v>
      </c>
      <c r="S10" s="5">
        <v>18</v>
      </c>
      <c r="T10" s="46">
        <v>19</v>
      </c>
    </row>
    <row r="11" spans="1:20" ht="12.75">
      <c r="A11" s="12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47"/>
    </row>
    <row r="12" spans="1:20" ht="12.75">
      <c r="A12" s="124" t="s">
        <v>20</v>
      </c>
      <c r="B12" s="107">
        <v>4010</v>
      </c>
      <c r="C12" s="107">
        <v>43001</v>
      </c>
      <c r="D12" s="107">
        <v>6156</v>
      </c>
      <c r="E12" s="107">
        <v>88622</v>
      </c>
      <c r="F12" s="107">
        <v>106</v>
      </c>
      <c r="G12" s="107">
        <v>535</v>
      </c>
      <c r="H12" s="107">
        <v>117</v>
      </c>
      <c r="I12" s="107">
        <v>114</v>
      </c>
      <c r="J12" s="107" t="s">
        <v>67</v>
      </c>
      <c r="K12" s="107" t="s">
        <v>67</v>
      </c>
      <c r="L12" s="107">
        <v>2984</v>
      </c>
      <c r="M12" s="107">
        <v>9697</v>
      </c>
      <c r="N12" s="107">
        <v>3220</v>
      </c>
      <c r="O12" s="107">
        <v>3765</v>
      </c>
      <c r="P12" s="107">
        <v>40</v>
      </c>
      <c r="Q12" s="107"/>
      <c r="R12" s="107">
        <v>10</v>
      </c>
      <c r="S12" s="107">
        <f>SUM(B12,D12,F12,H12,J12,L12,N12)</f>
        <v>16593</v>
      </c>
      <c r="T12" s="109">
        <f aca="true" t="shared" si="0" ref="T12:T22">SUM(C12,E12,G12,I12,K12,M12,O12,P12,R12)</f>
        <v>145784</v>
      </c>
    </row>
    <row r="13" spans="1:20" s="17" customFormat="1" ht="12.75">
      <c r="A13" s="125" t="s">
        <v>21</v>
      </c>
      <c r="B13" s="110">
        <v>3788</v>
      </c>
      <c r="C13" s="111">
        <v>45203</v>
      </c>
      <c r="D13" s="110">
        <v>6092</v>
      </c>
      <c r="E13" s="111">
        <v>84815</v>
      </c>
      <c r="F13" s="110">
        <v>70</v>
      </c>
      <c r="G13" s="110">
        <v>735</v>
      </c>
      <c r="H13" s="110">
        <v>117</v>
      </c>
      <c r="I13" s="110">
        <v>114</v>
      </c>
      <c r="J13" s="110" t="s">
        <v>67</v>
      </c>
      <c r="K13" s="110" t="s">
        <v>67</v>
      </c>
      <c r="L13" s="110">
        <v>2984</v>
      </c>
      <c r="M13" s="111">
        <v>9697</v>
      </c>
      <c r="N13" s="110">
        <v>3220</v>
      </c>
      <c r="O13" s="111">
        <v>3765</v>
      </c>
      <c r="P13" s="110">
        <v>40</v>
      </c>
      <c r="Q13" s="110"/>
      <c r="R13" s="110">
        <v>10</v>
      </c>
      <c r="S13" s="110">
        <f aca="true" t="shared" si="1" ref="S13:S23">SUM(B13,D13,F13,H13,J13,L13,N13)</f>
        <v>16271</v>
      </c>
      <c r="T13" s="113">
        <f t="shared" si="0"/>
        <v>144379</v>
      </c>
    </row>
    <row r="14" spans="1:20" ht="12.75">
      <c r="A14" s="124" t="s">
        <v>33</v>
      </c>
      <c r="B14" s="114">
        <v>4661</v>
      </c>
      <c r="C14" s="114">
        <v>45942</v>
      </c>
      <c r="D14" s="107">
        <v>6082</v>
      </c>
      <c r="E14" s="114">
        <v>88334</v>
      </c>
      <c r="F14" s="114">
        <v>101</v>
      </c>
      <c r="G14" s="114">
        <v>580</v>
      </c>
      <c r="H14" s="114">
        <v>106</v>
      </c>
      <c r="I14" s="107">
        <v>121</v>
      </c>
      <c r="J14" s="114" t="s">
        <v>67</v>
      </c>
      <c r="K14" s="107" t="s">
        <v>67</v>
      </c>
      <c r="L14" s="114">
        <v>3102</v>
      </c>
      <c r="M14" s="114">
        <v>13161</v>
      </c>
      <c r="N14" s="107">
        <v>5155</v>
      </c>
      <c r="O14" s="114">
        <v>5113</v>
      </c>
      <c r="P14" s="114">
        <v>40</v>
      </c>
      <c r="Q14" s="114"/>
      <c r="R14" s="114">
        <v>10</v>
      </c>
      <c r="S14" s="107">
        <f t="shared" si="1"/>
        <v>19207</v>
      </c>
      <c r="T14" s="109">
        <f t="shared" si="0"/>
        <v>153301</v>
      </c>
    </row>
    <row r="15" spans="1:20" s="17" customFormat="1" ht="12.75">
      <c r="A15" s="125" t="s">
        <v>34</v>
      </c>
      <c r="B15" s="111">
        <v>5049</v>
      </c>
      <c r="C15" s="111">
        <v>50867</v>
      </c>
      <c r="D15" s="110">
        <v>6744</v>
      </c>
      <c r="E15" s="111">
        <v>101246</v>
      </c>
      <c r="F15" s="111">
        <v>118</v>
      </c>
      <c r="G15" s="111">
        <v>659</v>
      </c>
      <c r="H15" s="111">
        <v>106</v>
      </c>
      <c r="I15" s="110">
        <v>121</v>
      </c>
      <c r="J15" s="111">
        <v>131</v>
      </c>
      <c r="K15" s="110">
        <v>159</v>
      </c>
      <c r="L15" s="111">
        <v>3147</v>
      </c>
      <c r="M15" s="111">
        <v>9835</v>
      </c>
      <c r="N15" s="110">
        <v>3150</v>
      </c>
      <c r="O15" s="111">
        <v>4001</v>
      </c>
      <c r="P15" s="111">
        <v>40</v>
      </c>
      <c r="Q15" s="111"/>
      <c r="R15" s="111">
        <v>10</v>
      </c>
      <c r="S15" s="110">
        <f t="shared" si="1"/>
        <v>18445</v>
      </c>
      <c r="T15" s="113">
        <f t="shared" si="0"/>
        <v>166938</v>
      </c>
    </row>
    <row r="16" spans="1:20" ht="12.75">
      <c r="A16" s="124" t="s">
        <v>35</v>
      </c>
      <c r="B16" s="114">
        <v>5324</v>
      </c>
      <c r="C16" s="114">
        <v>55356</v>
      </c>
      <c r="D16" s="107">
        <v>7213</v>
      </c>
      <c r="E16" s="114">
        <v>111399</v>
      </c>
      <c r="F16" s="114">
        <v>129</v>
      </c>
      <c r="G16" s="114">
        <v>654</v>
      </c>
      <c r="H16" s="114">
        <v>130</v>
      </c>
      <c r="I16" s="107">
        <v>149</v>
      </c>
      <c r="J16" s="114">
        <v>262</v>
      </c>
      <c r="K16" s="107">
        <v>202</v>
      </c>
      <c r="L16" s="114">
        <v>3283</v>
      </c>
      <c r="M16" s="114">
        <v>11263</v>
      </c>
      <c r="N16" s="107">
        <v>2366</v>
      </c>
      <c r="O16" s="114">
        <v>3705</v>
      </c>
      <c r="P16" s="114">
        <v>35</v>
      </c>
      <c r="Q16" s="114"/>
      <c r="R16" s="114">
        <v>52</v>
      </c>
      <c r="S16" s="107">
        <f t="shared" si="1"/>
        <v>18707</v>
      </c>
      <c r="T16" s="109">
        <f t="shared" si="0"/>
        <v>182815</v>
      </c>
    </row>
    <row r="17" spans="1:20" s="17" customFormat="1" ht="12.75">
      <c r="A17" s="125" t="s">
        <v>36</v>
      </c>
      <c r="B17" s="111">
        <v>5554</v>
      </c>
      <c r="C17" s="111">
        <v>59563</v>
      </c>
      <c r="D17" s="110">
        <v>7581</v>
      </c>
      <c r="E17" s="111">
        <v>114993</v>
      </c>
      <c r="F17" s="111">
        <v>144</v>
      </c>
      <c r="G17" s="111">
        <v>880</v>
      </c>
      <c r="H17" s="111">
        <v>132</v>
      </c>
      <c r="I17" s="110">
        <v>150</v>
      </c>
      <c r="J17" s="111">
        <v>324</v>
      </c>
      <c r="K17" s="110">
        <v>178</v>
      </c>
      <c r="L17" s="111">
        <v>3207</v>
      </c>
      <c r="M17" s="111">
        <v>12007</v>
      </c>
      <c r="N17" s="110">
        <v>2448</v>
      </c>
      <c r="O17" s="111">
        <v>3953</v>
      </c>
      <c r="P17" s="111">
        <v>37</v>
      </c>
      <c r="Q17" s="111"/>
      <c r="R17" s="111">
        <v>51</v>
      </c>
      <c r="S17" s="110">
        <f t="shared" si="1"/>
        <v>19390</v>
      </c>
      <c r="T17" s="113">
        <f t="shared" si="0"/>
        <v>191812</v>
      </c>
    </row>
    <row r="18" spans="1:20" ht="12.75">
      <c r="A18" s="124" t="s">
        <v>37</v>
      </c>
      <c r="B18" s="114">
        <v>5857.2</v>
      </c>
      <c r="C18" s="114">
        <v>65586.3</v>
      </c>
      <c r="D18" s="114">
        <v>7848.3</v>
      </c>
      <c r="E18" s="114">
        <v>128448.8</v>
      </c>
      <c r="F18" s="114">
        <v>166.3</v>
      </c>
      <c r="G18" s="114">
        <v>868.4</v>
      </c>
      <c r="H18" s="114">
        <v>132</v>
      </c>
      <c r="I18" s="114">
        <v>177</v>
      </c>
      <c r="J18" s="114">
        <v>397</v>
      </c>
      <c r="K18" s="114">
        <v>396</v>
      </c>
      <c r="L18" s="114">
        <v>3189.6</v>
      </c>
      <c r="M18" s="114">
        <v>11299.6</v>
      </c>
      <c r="N18" s="114">
        <v>2617</v>
      </c>
      <c r="O18" s="114">
        <v>4357</v>
      </c>
      <c r="P18" s="114">
        <v>37</v>
      </c>
      <c r="Q18" s="114"/>
      <c r="R18" s="114">
        <v>65</v>
      </c>
      <c r="S18" s="107">
        <f t="shared" si="1"/>
        <v>20207.399999999998</v>
      </c>
      <c r="T18" s="109">
        <f t="shared" si="0"/>
        <v>211235.1</v>
      </c>
    </row>
    <row r="19" spans="1:20" s="17" customFormat="1" ht="12.75">
      <c r="A19" s="125" t="s">
        <v>38</v>
      </c>
      <c r="B19" s="111">
        <v>6100.9</v>
      </c>
      <c r="C19" s="111">
        <v>68465.5</v>
      </c>
      <c r="D19" s="111">
        <v>7980.7</v>
      </c>
      <c r="E19" s="111">
        <v>129076.8</v>
      </c>
      <c r="F19" s="111">
        <v>166.5</v>
      </c>
      <c r="G19" s="111">
        <v>987.4</v>
      </c>
      <c r="H19" s="111">
        <v>136</v>
      </c>
      <c r="I19" s="111">
        <v>172.6</v>
      </c>
      <c r="J19" s="111">
        <v>430</v>
      </c>
      <c r="K19" s="111">
        <v>430</v>
      </c>
      <c r="L19" s="111">
        <v>3217.3</v>
      </c>
      <c r="M19" s="111">
        <v>11336.4</v>
      </c>
      <c r="N19" s="111">
        <v>2629.44</v>
      </c>
      <c r="O19" s="111">
        <v>4144.91</v>
      </c>
      <c r="P19" s="111">
        <v>37</v>
      </c>
      <c r="Q19" s="111"/>
      <c r="R19" s="111">
        <v>65</v>
      </c>
      <c r="S19" s="110">
        <f t="shared" si="1"/>
        <v>20660.839999999997</v>
      </c>
      <c r="T19" s="113">
        <f t="shared" si="0"/>
        <v>214715.61</v>
      </c>
    </row>
    <row r="20" spans="1:20" ht="12.75">
      <c r="A20" s="124" t="s">
        <v>70</v>
      </c>
      <c r="B20" s="114">
        <v>6329.2</v>
      </c>
      <c r="C20" s="114">
        <v>71515.5</v>
      </c>
      <c r="D20" s="114">
        <v>7984.845999999999</v>
      </c>
      <c r="E20" s="114">
        <v>133737.6</v>
      </c>
      <c r="F20" s="114">
        <v>182.89</v>
      </c>
      <c r="G20" s="108">
        <v>1020.6</v>
      </c>
      <c r="H20" s="114">
        <v>141.8</v>
      </c>
      <c r="I20" s="114">
        <v>193</v>
      </c>
      <c r="J20" s="108">
        <v>508.6</v>
      </c>
      <c r="K20" s="108">
        <v>572.5</v>
      </c>
      <c r="L20" s="115">
        <v>3264.6</v>
      </c>
      <c r="M20" s="115">
        <v>11928.2</v>
      </c>
      <c r="N20" s="107">
        <v>2463.7</v>
      </c>
      <c r="O20" s="107">
        <v>4015.95</v>
      </c>
      <c r="P20" s="115">
        <v>40.6</v>
      </c>
      <c r="Q20" s="115"/>
      <c r="R20" s="114">
        <v>65</v>
      </c>
      <c r="S20" s="107">
        <f>SUM(B20,D20,F20,H20,J20,L20,N20)</f>
        <v>20875.636</v>
      </c>
      <c r="T20" s="109">
        <f t="shared" si="0"/>
        <v>223088.95000000004</v>
      </c>
    </row>
    <row r="21" spans="1:20" s="17" customFormat="1" ht="12.75">
      <c r="A21" s="125" t="s">
        <v>87</v>
      </c>
      <c r="B21" s="111">
        <v>6383</v>
      </c>
      <c r="C21" s="111">
        <v>74877.5</v>
      </c>
      <c r="D21" s="111">
        <v>8494.5</v>
      </c>
      <c r="E21" s="111">
        <v>146554.5</v>
      </c>
      <c r="F21" s="111">
        <v>190.9</v>
      </c>
      <c r="G21" s="112">
        <v>1031.3</v>
      </c>
      <c r="H21" s="178" t="s">
        <v>83</v>
      </c>
      <c r="I21" s="178"/>
      <c r="J21" s="112">
        <v>510.1</v>
      </c>
      <c r="K21" s="112">
        <v>605.2</v>
      </c>
      <c r="L21" s="116">
        <v>3305.7</v>
      </c>
      <c r="M21" s="116">
        <v>12007</v>
      </c>
      <c r="N21" s="110">
        <v>2940.4</v>
      </c>
      <c r="O21" s="110">
        <v>5350.5</v>
      </c>
      <c r="P21" s="116">
        <v>40.6</v>
      </c>
      <c r="Q21" s="116"/>
      <c r="R21" s="111">
        <v>65</v>
      </c>
      <c r="S21" s="110">
        <f t="shared" si="1"/>
        <v>21824.600000000002</v>
      </c>
      <c r="T21" s="113">
        <f t="shared" si="0"/>
        <v>240531.6</v>
      </c>
    </row>
    <row r="22" spans="1:20" s="17" customFormat="1" ht="12.75">
      <c r="A22" s="124" t="s">
        <v>88</v>
      </c>
      <c r="B22" s="114">
        <v>6705</v>
      </c>
      <c r="C22" s="114">
        <v>76424.21</v>
      </c>
      <c r="D22" s="114">
        <v>8989.54</v>
      </c>
      <c r="E22" s="114">
        <v>156325.48</v>
      </c>
      <c r="F22" s="114">
        <v>253.66</v>
      </c>
      <c r="G22" s="108">
        <v>1651.61</v>
      </c>
      <c r="H22" s="178"/>
      <c r="I22" s="178"/>
      <c r="J22" s="108">
        <v>505.6</v>
      </c>
      <c r="K22" s="108">
        <v>565.7</v>
      </c>
      <c r="L22" s="115">
        <v>3576.53</v>
      </c>
      <c r="M22" s="115">
        <v>16358.68</v>
      </c>
      <c r="N22" s="107">
        <v>3212.47</v>
      </c>
      <c r="O22" s="107">
        <v>5951.46</v>
      </c>
      <c r="P22" s="115" t="s">
        <v>93</v>
      </c>
      <c r="Q22" s="115"/>
      <c r="R22" s="114" t="s">
        <v>93</v>
      </c>
      <c r="S22" s="107">
        <f t="shared" si="1"/>
        <v>23242.8</v>
      </c>
      <c r="T22" s="109">
        <f t="shared" si="0"/>
        <v>257277.13999999998</v>
      </c>
    </row>
    <row r="23" spans="1:20" s="50" customFormat="1" ht="12.75">
      <c r="A23" s="126" t="s">
        <v>92</v>
      </c>
      <c r="B23" s="117">
        <v>6982</v>
      </c>
      <c r="C23" s="117">
        <v>81285</v>
      </c>
      <c r="D23" s="117">
        <v>9205</v>
      </c>
      <c r="E23" s="117">
        <v>162187</v>
      </c>
      <c r="F23" s="117">
        <v>233</v>
      </c>
      <c r="G23" s="118">
        <v>1729</v>
      </c>
      <c r="H23" s="98"/>
      <c r="I23" s="98"/>
      <c r="J23" s="117">
        <v>557</v>
      </c>
      <c r="K23" s="117">
        <v>918</v>
      </c>
      <c r="L23" s="127">
        <v>3641</v>
      </c>
      <c r="M23" s="127">
        <v>16985</v>
      </c>
      <c r="N23" s="120">
        <v>3076</v>
      </c>
      <c r="O23" s="120">
        <v>5744</v>
      </c>
      <c r="P23" s="119" t="s">
        <v>93</v>
      </c>
      <c r="Q23" s="119"/>
      <c r="R23" s="117" t="s">
        <v>93</v>
      </c>
      <c r="S23" s="120">
        <v>23695</v>
      </c>
      <c r="T23" s="120">
        <v>268847</v>
      </c>
    </row>
    <row r="24" spans="1:20" ht="12.75">
      <c r="A24" s="185" t="s">
        <v>94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7"/>
    </row>
    <row r="25" spans="1:20" ht="12.75">
      <c r="A25" s="185" t="s">
        <v>59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7"/>
    </row>
    <row r="26" spans="1:20" ht="12.75">
      <c r="A26" s="52" t="s">
        <v>73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53"/>
      <c r="M26" s="53"/>
      <c r="N26" s="53"/>
      <c r="O26" s="53"/>
      <c r="P26" s="53"/>
      <c r="Q26" s="53"/>
      <c r="R26" s="53"/>
      <c r="S26" s="53"/>
      <c r="T26" s="54"/>
    </row>
    <row r="27" spans="1:20" ht="12.75">
      <c r="A27" s="181" t="s">
        <v>72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53"/>
      <c r="M27" s="53"/>
      <c r="N27" s="53"/>
      <c r="O27" s="53"/>
      <c r="P27" s="53"/>
      <c r="Q27" s="53"/>
      <c r="R27" s="53"/>
      <c r="S27" s="53"/>
      <c r="T27" s="54"/>
    </row>
    <row r="28" spans="1:20" ht="12.75">
      <c r="A28" s="179" t="s">
        <v>75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53"/>
      <c r="M28" s="53"/>
      <c r="N28" s="53"/>
      <c r="O28" s="53"/>
      <c r="P28" s="53"/>
      <c r="Q28" s="53"/>
      <c r="R28" s="53"/>
      <c r="S28" s="53"/>
      <c r="T28" s="54"/>
    </row>
    <row r="29" spans="1:20" ht="12.75">
      <c r="A29" s="181" t="s">
        <v>90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53"/>
      <c r="M29" s="53"/>
      <c r="N29" s="53"/>
      <c r="O29" s="53"/>
      <c r="P29" s="53"/>
      <c r="Q29" s="53"/>
      <c r="R29" s="53"/>
      <c r="S29" s="53"/>
      <c r="T29" s="54"/>
    </row>
    <row r="30" spans="1:20" ht="12.75">
      <c r="A30" s="181" t="s">
        <v>91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53"/>
      <c r="M30" s="53"/>
      <c r="N30" s="53"/>
      <c r="O30" s="53"/>
      <c r="P30" s="53"/>
      <c r="Q30" s="53"/>
      <c r="R30" s="53"/>
      <c r="S30" s="53"/>
      <c r="T30" s="54"/>
    </row>
    <row r="31" spans="1:20" ht="12.75">
      <c r="A31" s="183" t="s">
        <v>78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53"/>
      <c r="M31" s="53"/>
      <c r="N31" s="53"/>
      <c r="O31" s="53"/>
      <c r="P31" s="53"/>
      <c r="Q31" s="53"/>
      <c r="R31" s="53"/>
      <c r="S31" s="53"/>
      <c r="T31" s="54"/>
    </row>
    <row r="32" spans="1:20" ht="13.5" thickBot="1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7"/>
    </row>
  </sheetData>
  <sheetProtection/>
  <mergeCells count="28">
    <mergeCell ref="A28:K28"/>
    <mergeCell ref="A29:K29"/>
    <mergeCell ref="A30:K30"/>
    <mergeCell ref="A31:K31"/>
    <mergeCell ref="A24:T24"/>
    <mergeCell ref="A25:T25"/>
    <mergeCell ref="A27:K27"/>
    <mergeCell ref="B7:C7"/>
    <mergeCell ref="D7:E7"/>
    <mergeCell ref="B6:C6"/>
    <mergeCell ref="D6:E6"/>
    <mergeCell ref="F6:G6"/>
    <mergeCell ref="N7:O7"/>
    <mergeCell ref="H6:I6"/>
    <mergeCell ref="S7:T7"/>
    <mergeCell ref="F7:G7"/>
    <mergeCell ref="H7:I7"/>
    <mergeCell ref="J7:K7"/>
    <mergeCell ref="L7:M7"/>
    <mergeCell ref="H21:I22"/>
    <mergeCell ref="A3:T3"/>
    <mergeCell ref="A4:T4"/>
    <mergeCell ref="A5:T5"/>
    <mergeCell ref="A1:T1"/>
    <mergeCell ref="J6:K6"/>
    <mergeCell ref="L6:M6"/>
    <mergeCell ref="N6:O6"/>
    <mergeCell ref="S6:T6"/>
  </mergeCells>
  <printOptions/>
  <pageMargins left="0.9448818897637796" right="0.2362204724409449" top="0.2362204724409449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L62"/>
  <sheetViews>
    <sheetView showGridLines="0" tabSelected="1" zoomScaleSheetLayoutView="77" zoomScalePageLayoutView="0" workbookViewId="0" topLeftCell="BF29">
      <selection activeCell="BU51" sqref="BU51"/>
    </sheetView>
  </sheetViews>
  <sheetFormatPr defaultColWidth="9.625" defaultRowHeight="12.75"/>
  <cols>
    <col min="1" max="1" width="18.625" style="1" customWidth="1"/>
    <col min="2" max="5" width="8.50390625" style="1" customWidth="1"/>
    <col min="6" max="6" width="7.75390625" style="1" customWidth="1"/>
    <col min="7" max="9" width="8.625" style="1" customWidth="1"/>
    <col min="10" max="13" width="8.375" style="1" customWidth="1"/>
    <col min="14" max="17" width="8.125" style="1" customWidth="1"/>
    <col min="18" max="18" width="7.875" style="1" customWidth="1"/>
    <col min="19" max="19" width="10.625" style="1" customWidth="1"/>
    <col min="20" max="21" width="8.50390625" style="1" customWidth="1"/>
    <col min="22" max="25" width="9.125" style="1" customWidth="1"/>
    <col min="26" max="26" width="8.125" style="1" customWidth="1"/>
    <col min="27" max="41" width="8.375" style="1" customWidth="1"/>
    <col min="42" max="51" width="10.625" style="1" customWidth="1"/>
    <col min="52" max="53" width="9.25390625" style="1" customWidth="1"/>
    <col min="54" max="54" width="8.875" style="1" customWidth="1"/>
    <col min="55" max="56" width="6.625" style="1" customWidth="1"/>
    <col min="57" max="57" width="8.75390625" style="1" customWidth="1"/>
    <col min="58" max="58" width="8.00390625" style="1" customWidth="1"/>
    <col min="59" max="61" width="8.25390625" style="1" customWidth="1"/>
    <col min="62" max="64" width="6.625" style="1" customWidth="1"/>
    <col min="65" max="65" width="8.25390625" style="1" customWidth="1"/>
    <col min="66" max="73" width="9.625" style="1" customWidth="1"/>
    <col min="74" max="77" width="9.625" style="162" customWidth="1"/>
    <col min="78" max="78" width="50.625" style="162" customWidth="1"/>
    <col min="79" max="79" width="9.625" style="162" customWidth="1"/>
    <col min="80" max="80" width="50.625" style="162" customWidth="1"/>
    <col min="81" max="142" width="9.625" style="162" customWidth="1"/>
    <col min="143" max="16384" width="9.625" style="1" customWidth="1"/>
  </cols>
  <sheetData>
    <row r="1" spans="1:73" ht="12.75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2"/>
      <c r="AM1" s="62"/>
      <c r="AN1" s="62"/>
      <c r="AO1" s="62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3"/>
    </row>
    <row r="2" spans="1:73" ht="15.75">
      <c r="A2" s="201" t="s">
        <v>80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155"/>
      <c r="BU2" s="64"/>
    </row>
    <row r="3" spans="1:73" ht="12.75">
      <c r="A3" s="6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66"/>
    </row>
    <row r="4" spans="1:73" ht="15.75">
      <c r="A4" s="203" t="s">
        <v>81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54"/>
      <c r="BU4" s="64"/>
    </row>
    <row r="5" spans="1:73" ht="12.75">
      <c r="A5" s="167" t="s">
        <v>26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9"/>
    </row>
    <row r="6" spans="1:142" s="121" customFormat="1" ht="12.75">
      <c r="A6" s="188" t="s">
        <v>69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90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</row>
    <row r="7" spans="1:73" ht="12.75" customHeight="1">
      <c r="A7" s="143"/>
      <c r="B7" s="199" t="s">
        <v>25</v>
      </c>
      <c r="C7" s="195"/>
      <c r="D7" s="195"/>
      <c r="E7" s="195"/>
      <c r="F7" s="195"/>
      <c r="G7" s="195"/>
      <c r="H7" s="195"/>
      <c r="I7" s="200"/>
      <c r="J7" s="199" t="s">
        <v>30</v>
      </c>
      <c r="K7" s="195"/>
      <c r="L7" s="195"/>
      <c r="M7" s="195"/>
      <c r="N7" s="195"/>
      <c r="O7" s="195"/>
      <c r="P7" s="195"/>
      <c r="Q7" s="200"/>
      <c r="R7" s="195" t="s">
        <v>31</v>
      </c>
      <c r="S7" s="195"/>
      <c r="T7" s="195"/>
      <c r="U7" s="195"/>
      <c r="V7" s="195"/>
      <c r="W7" s="195"/>
      <c r="X7" s="195"/>
      <c r="Y7" s="38"/>
      <c r="Z7" s="195" t="s">
        <v>32</v>
      </c>
      <c r="AA7" s="195"/>
      <c r="AB7" s="195"/>
      <c r="AC7" s="195"/>
      <c r="AD7" s="195"/>
      <c r="AE7" s="195"/>
      <c r="AF7" s="195"/>
      <c r="AG7" s="102"/>
      <c r="AH7" s="193" t="s">
        <v>60</v>
      </c>
      <c r="AI7" s="173"/>
      <c r="AJ7" s="173"/>
      <c r="AK7" s="173"/>
      <c r="AL7" s="173"/>
      <c r="AM7" s="173"/>
      <c r="AN7" s="173"/>
      <c r="AO7" s="194"/>
      <c r="AP7" s="195" t="s">
        <v>61</v>
      </c>
      <c r="AQ7" s="195"/>
      <c r="AR7" s="195"/>
      <c r="AS7" s="195"/>
      <c r="AT7" s="195"/>
      <c r="AU7" s="195"/>
      <c r="AV7" s="195"/>
      <c r="AW7" s="195"/>
      <c r="AX7" s="193" t="s">
        <v>62</v>
      </c>
      <c r="AY7" s="173"/>
      <c r="AZ7" s="173"/>
      <c r="BA7" s="173"/>
      <c r="BB7" s="173"/>
      <c r="BC7" s="173"/>
      <c r="BD7" s="173"/>
      <c r="BE7" s="194"/>
      <c r="BF7" s="193" t="s">
        <v>63</v>
      </c>
      <c r="BG7" s="173"/>
      <c r="BH7" s="173"/>
      <c r="BI7" s="194"/>
      <c r="BJ7" s="206" t="s">
        <v>64</v>
      </c>
      <c r="BK7" s="174"/>
      <c r="BL7" s="174"/>
      <c r="BM7" s="207"/>
      <c r="BN7" s="195" t="s">
        <v>66</v>
      </c>
      <c r="BO7" s="195"/>
      <c r="BP7" s="195"/>
      <c r="BQ7" s="195"/>
      <c r="BR7" s="195"/>
      <c r="BS7" s="195"/>
      <c r="BT7" s="195"/>
      <c r="BU7" s="175"/>
    </row>
    <row r="8" spans="1:73" ht="12.75" customHeight="1">
      <c r="A8" s="43" t="s">
        <v>84</v>
      </c>
      <c r="B8" s="104"/>
      <c r="C8" s="105"/>
      <c r="D8" s="105"/>
      <c r="E8" s="105"/>
      <c r="F8" s="105"/>
      <c r="G8" s="105"/>
      <c r="H8" s="105"/>
      <c r="I8" s="3"/>
      <c r="J8" s="197"/>
      <c r="K8" s="198"/>
      <c r="L8" s="198"/>
      <c r="M8" s="198"/>
      <c r="N8" s="198"/>
      <c r="O8" s="105"/>
      <c r="P8" s="105"/>
      <c r="Q8" s="3"/>
      <c r="R8" s="198"/>
      <c r="S8" s="198"/>
      <c r="T8" s="198"/>
      <c r="U8" s="198"/>
      <c r="V8" s="198"/>
      <c r="W8" s="37"/>
      <c r="X8" s="97"/>
      <c r="Y8" s="105"/>
      <c r="Z8" s="205"/>
      <c r="AA8" s="205"/>
      <c r="AB8" s="205"/>
      <c r="AC8" s="205"/>
      <c r="AD8" s="205"/>
      <c r="AE8" s="205"/>
      <c r="AF8" s="103"/>
      <c r="AG8" s="25"/>
      <c r="AH8" s="204"/>
      <c r="AI8" s="205"/>
      <c r="AJ8" s="205"/>
      <c r="AK8" s="205"/>
      <c r="AL8" s="205"/>
      <c r="AM8" s="205"/>
      <c r="AN8" s="103"/>
      <c r="AO8" s="25"/>
      <c r="AP8" s="205"/>
      <c r="AQ8" s="205"/>
      <c r="AR8" s="205"/>
      <c r="AS8" s="205"/>
      <c r="AT8" s="205"/>
      <c r="AU8" s="205"/>
      <c r="AV8" s="146"/>
      <c r="AW8" s="146"/>
      <c r="AX8" s="197"/>
      <c r="AY8" s="198"/>
      <c r="AZ8" s="198"/>
      <c r="BA8" s="198"/>
      <c r="BB8" s="198"/>
      <c r="BC8" s="16"/>
      <c r="BD8" s="16"/>
      <c r="BE8" s="9"/>
      <c r="BF8" s="204"/>
      <c r="BG8" s="205"/>
      <c r="BH8" s="103"/>
      <c r="BI8" s="25"/>
      <c r="BJ8" s="204"/>
      <c r="BK8" s="205"/>
      <c r="BL8" s="103"/>
      <c r="BM8" s="25"/>
      <c r="BN8" s="198"/>
      <c r="BO8" s="198"/>
      <c r="BP8" s="198"/>
      <c r="BQ8" s="198"/>
      <c r="BR8" s="198"/>
      <c r="BS8" s="16"/>
      <c r="BT8" s="16"/>
      <c r="BU8" s="67"/>
    </row>
    <row r="9" spans="1:73" ht="12.75">
      <c r="A9" s="43" t="s">
        <v>0</v>
      </c>
      <c r="B9" s="193" t="s">
        <v>27</v>
      </c>
      <c r="C9" s="173"/>
      <c r="D9" s="173"/>
      <c r="E9" s="96"/>
      <c r="F9" s="173" t="s">
        <v>28</v>
      </c>
      <c r="G9" s="173"/>
      <c r="H9" s="173"/>
      <c r="I9" s="194"/>
      <c r="J9" s="193" t="s">
        <v>27</v>
      </c>
      <c r="K9" s="173"/>
      <c r="L9" s="173"/>
      <c r="M9" s="96"/>
      <c r="N9" s="173" t="s">
        <v>28</v>
      </c>
      <c r="O9" s="173"/>
      <c r="P9" s="173"/>
      <c r="Q9" s="194"/>
      <c r="R9" s="173" t="s">
        <v>27</v>
      </c>
      <c r="S9" s="173"/>
      <c r="T9" s="173"/>
      <c r="U9" s="96"/>
      <c r="V9" s="173" t="s">
        <v>79</v>
      </c>
      <c r="W9" s="173"/>
      <c r="X9" s="173"/>
      <c r="Y9" s="38"/>
      <c r="Z9" s="173" t="s">
        <v>27</v>
      </c>
      <c r="AA9" s="173"/>
      <c r="AB9" s="173"/>
      <c r="AC9" s="96"/>
      <c r="AD9" s="173" t="s">
        <v>28</v>
      </c>
      <c r="AE9" s="173"/>
      <c r="AF9" s="173"/>
      <c r="AG9" s="144"/>
      <c r="AH9" s="193" t="s">
        <v>27</v>
      </c>
      <c r="AI9" s="173"/>
      <c r="AJ9" s="173"/>
      <c r="AK9" s="96"/>
      <c r="AL9" s="173" t="s">
        <v>28</v>
      </c>
      <c r="AM9" s="173"/>
      <c r="AN9" s="173"/>
      <c r="AO9" s="194"/>
      <c r="AP9" s="173" t="s">
        <v>27</v>
      </c>
      <c r="AQ9" s="173"/>
      <c r="AR9" s="173"/>
      <c r="AS9" s="96"/>
      <c r="AT9" s="173" t="s">
        <v>28</v>
      </c>
      <c r="AU9" s="173"/>
      <c r="AV9" s="173"/>
      <c r="AW9" s="173"/>
      <c r="AX9" s="193" t="s">
        <v>27</v>
      </c>
      <c r="AY9" s="173"/>
      <c r="AZ9" s="173"/>
      <c r="BA9" s="96"/>
      <c r="BB9" s="173" t="s">
        <v>28</v>
      </c>
      <c r="BC9" s="173"/>
      <c r="BD9" s="173"/>
      <c r="BE9" s="194"/>
      <c r="BF9" s="193" t="s">
        <v>28</v>
      </c>
      <c r="BG9" s="173"/>
      <c r="BH9" s="173"/>
      <c r="BI9" s="194"/>
      <c r="BJ9" s="193" t="s">
        <v>28</v>
      </c>
      <c r="BK9" s="173"/>
      <c r="BL9" s="173"/>
      <c r="BM9" s="194"/>
      <c r="BN9" s="173" t="s">
        <v>27</v>
      </c>
      <c r="BO9" s="173"/>
      <c r="BP9" s="173"/>
      <c r="BQ9" s="96"/>
      <c r="BR9" s="173" t="s">
        <v>28</v>
      </c>
      <c r="BS9" s="173"/>
      <c r="BT9" s="173"/>
      <c r="BU9" s="175"/>
    </row>
    <row r="10" spans="1:73" ht="12.75">
      <c r="A10" s="45"/>
      <c r="B10" s="7" t="s">
        <v>71</v>
      </c>
      <c r="C10" s="2" t="s">
        <v>76</v>
      </c>
      <c r="D10" s="2" t="s">
        <v>86</v>
      </c>
      <c r="E10" s="2" t="s">
        <v>92</v>
      </c>
      <c r="F10" s="2" t="s">
        <v>71</v>
      </c>
      <c r="G10" s="2" t="s">
        <v>76</v>
      </c>
      <c r="H10" s="2" t="s">
        <v>86</v>
      </c>
      <c r="I10" s="6" t="s">
        <v>92</v>
      </c>
      <c r="J10" s="7" t="s">
        <v>71</v>
      </c>
      <c r="K10" s="2" t="s">
        <v>76</v>
      </c>
      <c r="L10" s="2" t="s">
        <v>86</v>
      </c>
      <c r="M10" s="2" t="s">
        <v>92</v>
      </c>
      <c r="N10" s="2" t="s">
        <v>71</v>
      </c>
      <c r="O10" s="2" t="s">
        <v>76</v>
      </c>
      <c r="P10" s="2" t="s">
        <v>86</v>
      </c>
      <c r="Q10" s="4" t="s">
        <v>92</v>
      </c>
      <c r="R10" s="2" t="s">
        <v>71</v>
      </c>
      <c r="S10" s="2" t="s">
        <v>76</v>
      </c>
      <c r="T10" s="2" t="s">
        <v>86</v>
      </c>
      <c r="U10" s="2" t="s">
        <v>92</v>
      </c>
      <c r="V10" s="2" t="s">
        <v>71</v>
      </c>
      <c r="W10" s="2" t="s">
        <v>76</v>
      </c>
      <c r="X10" s="2" t="s">
        <v>86</v>
      </c>
      <c r="Y10" s="2" t="s">
        <v>92</v>
      </c>
      <c r="Z10" s="2" t="s">
        <v>71</v>
      </c>
      <c r="AA10" s="2" t="s">
        <v>76</v>
      </c>
      <c r="AB10" s="2" t="s">
        <v>86</v>
      </c>
      <c r="AC10" s="2" t="s">
        <v>92</v>
      </c>
      <c r="AD10" s="2" t="s">
        <v>71</v>
      </c>
      <c r="AE10" s="2" t="s">
        <v>76</v>
      </c>
      <c r="AF10" s="5" t="s">
        <v>86</v>
      </c>
      <c r="AG10" s="4" t="s">
        <v>92</v>
      </c>
      <c r="AH10" s="7" t="s">
        <v>71</v>
      </c>
      <c r="AI10" s="2" t="s">
        <v>76</v>
      </c>
      <c r="AJ10" s="2" t="s">
        <v>86</v>
      </c>
      <c r="AK10" s="2" t="s">
        <v>92</v>
      </c>
      <c r="AL10" s="2" t="s">
        <v>71</v>
      </c>
      <c r="AM10" s="2" t="s">
        <v>76</v>
      </c>
      <c r="AN10" s="2" t="s">
        <v>86</v>
      </c>
      <c r="AO10" s="4" t="s">
        <v>92</v>
      </c>
      <c r="AP10" s="2" t="s">
        <v>71</v>
      </c>
      <c r="AQ10" s="2" t="s">
        <v>76</v>
      </c>
      <c r="AR10" s="2" t="s">
        <v>86</v>
      </c>
      <c r="AS10" s="2" t="s">
        <v>92</v>
      </c>
      <c r="AT10" s="2" t="s">
        <v>71</v>
      </c>
      <c r="AU10" s="2" t="s">
        <v>76</v>
      </c>
      <c r="AV10" s="5" t="s">
        <v>86</v>
      </c>
      <c r="AW10" s="5" t="s">
        <v>92</v>
      </c>
      <c r="AX10" s="7" t="s">
        <v>71</v>
      </c>
      <c r="AY10" s="2" t="s">
        <v>76</v>
      </c>
      <c r="AZ10" s="2" t="s">
        <v>86</v>
      </c>
      <c r="BA10" s="2" t="s">
        <v>92</v>
      </c>
      <c r="BB10" s="2" t="s">
        <v>71</v>
      </c>
      <c r="BC10" s="2" t="s">
        <v>76</v>
      </c>
      <c r="BD10" s="5" t="s">
        <v>86</v>
      </c>
      <c r="BE10" s="6" t="s">
        <v>92</v>
      </c>
      <c r="BF10" s="7" t="s">
        <v>71</v>
      </c>
      <c r="BG10" s="2" t="s">
        <v>76</v>
      </c>
      <c r="BH10" s="2" t="s">
        <v>86</v>
      </c>
      <c r="BI10" s="4" t="s">
        <v>92</v>
      </c>
      <c r="BJ10" s="7" t="s">
        <v>71</v>
      </c>
      <c r="BK10" s="2" t="s">
        <v>76</v>
      </c>
      <c r="BL10" s="5" t="s">
        <v>86</v>
      </c>
      <c r="BM10" s="6" t="s">
        <v>92</v>
      </c>
      <c r="BN10" s="2" t="s">
        <v>71</v>
      </c>
      <c r="BO10" s="2" t="s">
        <v>76</v>
      </c>
      <c r="BP10" s="2" t="s">
        <v>86</v>
      </c>
      <c r="BQ10" s="2" t="s">
        <v>92</v>
      </c>
      <c r="BR10" s="2" t="s">
        <v>71</v>
      </c>
      <c r="BS10" s="2" t="s">
        <v>76</v>
      </c>
      <c r="BT10" s="2" t="s">
        <v>86</v>
      </c>
      <c r="BU10" s="68" t="s">
        <v>92</v>
      </c>
    </row>
    <row r="11" spans="1:73" ht="12.75">
      <c r="A11" s="122">
        <v>1</v>
      </c>
      <c r="B11" s="8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26">
        <v>9</v>
      </c>
      <c r="J11" s="8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6">
        <v>17</v>
      </c>
      <c r="R11" s="5">
        <v>18</v>
      </c>
      <c r="S11" s="5">
        <v>19</v>
      </c>
      <c r="T11" s="5">
        <v>20</v>
      </c>
      <c r="U11" s="5">
        <v>21</v>
      </c>
      <c r="V11" s="5">
        <v>22</v>
      </c>
      <c r="W11" s="5">
        <v>23</v>
      </c>
      <c r="X11" s="5">
        <v>24</v>
      </c>
      <c r="Y11" s="5">
        <v>25</v>
      </c>
      <c r="Z11" s="5">
        <v>26</v>
      </c>
      <c r="AA11" s="5">
        <v>27</v>
      </c>
      <c r="AB11" s="5">
        <v>28</v>
      </c>
      <c r="AC11" s="5">
        <v>29</v>
      </c>
      <c r="AD11" s="5">
        <v>30</v>
      </c>
      <c r="AE11" s="5">
        <v>31</v>
      </c>
      <c r="AF11" s="145">
        <v>32</v>
      </c>
      <c r="AG11" s="6">
        <v>33</v>
      </c>
      <c r="AH11" s="8">
        <v>34</v>
      </c>
      <c r="AI11" s="5">
        <v>35</v>
      </c>
      <c r="AJ11" s="5">
        <v>36</v>
      </c>
      <c r="AK11" s="5">
        <v>37</v>
      </c>
      <c r="AL11" s="5">
        <v>38</v>
      </c>
      <c r="AM11" s="5">
        <v>39</v>
      </c>
      <c r="AN11" s="5">
        <v>40</v>
      </c>
      <c r="AO11" s="6">
        <v>41</v>
      </c>
      <c r="AP11" s="5">
        <v>42</v>
      </c>
      <c r="AQ11" s="5">
        <v>43</v>
      </c>
      <c r="AR11" s="5">
        <v>44</v>
      </c>
      <c r="AS11" s="5">
        <v>45</v>
      </c>
      <c r="AT11" s="5">
        <v>46</v>
      </c>
      <c r="AU11" s="5">
        <v>47</v>
      </c>
      <c r="AV11" s="5">
        <v>48</v>
      </c>
      <c r="AW11" s="145">
        <v>49</v>
      </c>
      <c r="AX11" s="8">
        <v>50</v>
      </c>
      <c r="AY11" s="5">
        <v>51</v>
      </c>
      <c r="AZ11" s="5">
        <v>52</v>
      </c>
      <c r="BA11" s="5">
        <v>53</v>
      </c>
      <c r="BB11" s="5">
        <v>54</v>
      </c>
      <c r="BC11" s="29">
        <v>55</v>
      </c>
      <c r="BD11" s="29">
        <v>56</v>
      </c>
      <c r="BE11" s="31">
        <v>57</v>
      </c>
      <c r="BF11" s="8">
        <v>58</v>
      </c>
      <c r="BG11" s="5">
        <v>59</v>
      </c>
      <c r="BH11" s="5">
        <v>60</v>
      </c>
      <c r="BI11" s="6">
        <v>61</v>
      </c>
      <c r="BJ11" s="8">
        <v>62</v>
      </c>
      <c r="BK11" s="5">
        <v>63</v>
      </c>
      <c r="BL11" s="5">
        <v>64</v>
      </c>
      <c r="BM11" s="26">
        <v>65</v>
      </c>
      <c r="BN11" s="5">
        <v>66</v>
      </c>
      <c r="BO11" s="5">
        <v>67</v>
      </c>
      <c r="BP11" s="5">
        <v>68</v>
      </c>
      <c r="BQ11" s="5">
        <v>69</v>
      </c>
      <c r="BR11" s="5">
        <v>70</v>
      </c>
      <c r="BS11" s="29">
        <v>71</v>
      </c>
      <c r="BT11" s="29">
        <v>72</v>
      </c>
      <c r="BU11" s="69">
        <v>73</v>
      </c>
    </row>
    <row r="12" spans="1:73" ht="12.75">
      <c r="A12" s="45"/>
      <c r="B12" s="7"/>
      <c r="C12" s="2"/>
      <c r="D12" s="2"/>
      <c r="E12" s="2"/>
      <c r="F12" s="2"/>
      <c r="G12" s="2"/>
      <c r="H12" s="2"/>
      <c r="I12" s="4"/>
      <c r="J12" s="7"/>
      <c r="K12" s="2"/>
      <c r="L12" s="2"/>
      <c r="M12" s="2"/>
      <c r="N12" s="2"/>
      <c r="O12" s="2"/>
      <c r="P12" s="2"/>
      <c r="Q12" s="4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5"/>
      <c r="AG12" s="4"/>
      <c r="AH12" s="7"/>
      <c r="AI12" s="2"/>
      <c r="AJ12" s="2"/>
      <c r="AK12" s="2"/>
      <c r="AL12" s="2"/>
      <c r="AM12" s="2"/>
      <c r="AN12" s="2"/>
      <c r="AO12" s="4"/>
      <c r="AP12" s="2"/>
      <c r="AQ12" s="2"/>
      <c r="AR12" s="2"/>
      <c r="AS12" s="2"/>
      <c r="AT12" s="2"/>
      <c r="AU12" s="2"/>
      <c r="AV12" s="5"/>
      <c r="AW12" s="5"/>
      <c r="AX12" s="7"/>
      <c r="AY12" s="2"/>
      <c r="AZ12" s="2"/>
      <c r="BA12" s="2"/>
      <c r="BB12" s="2"/>
      <c r="BC12" s="16"/>
      <c r="BD12" s="16"/>
      <c r="BE12" s="30"/>
      <c r="BF12" s="7"/>
      <c r="BG12" s="2"/>
      <c r="BH12" s="2"/>
      <c r="BI12" s="4"/>
      <c r="BJ12" s="7"/>
      <c r="BK12" s="2"/>
      <c r="BL12" s="2"/>
      <c r="BM12" s="6"/>
      <c r="BN12" s="2"/>
      <c r="BO12" s="2"/>
      <c r="BP12" s="2"/>
      <c r="BQ12" s="2"/>
      <c r="BR12" s="2"/>
      <c r="BS12" s="16"/>
      <c r="BT12" s="16"/>
      <c r="BU12" s="64"/>
    </row>
    <row r="13" spans="1:73" ht="12.75">
      <c r="A13" s="70" t="s">
        <v>4</v>
      </c>
      <c r="B13" s="128"/>
      <c r="C13" s="11"/>
      <c r="D13" s="11"/>
      <c r="E13" s="11"/>
      <c r="F13" s="11"/>
      <c r="G13" s="11"/>
      <c r="H13" s="11"/>
      <c r="I13" s="129"/>
      <c r="J13" s="128"/>
      <c r="K13" s="11"/>
      <c r="L13" s="11"/>
      <c r="M13" s="11"/>
      <c r="N13" s="11"/>
      <c r="O13" s="11"/>
      <c r="P13" s="11"/>
      <c r="Q13" s="129"/>
      <c r="R13" s="11"/>
      <c r="S13" s="11"/>
      <c r="T13" s="11"/>
      <c r="U13" s="11"/>
      <c r="V13" s="11"/>
      <c r="W13" s="11"/>
      <c r="X13" s="11"/>
      <c r="Y13" s="11"/>
      <c r="Z13" s="128"/>
      <c r="AA13" s="11"/>
      <c r="AB13" s="11"/>
      <c r="AC13" s="11"/>
      <c r="AD13" s="11"/>
      <c r="AE13" s="11"/>
      <c r="AF13" s="27"/>
      <c r="AG13" s="129"/>
      <c r="AH13" s="128"/>
      <c r="AI13" s="11"/>
      <c r="AJ13" s="11"/>
      <c r="AK13" s="11"/>
      <c r="AL13" s="11"/>
      <c r="AM13" s="11"/>
      <c r="AN13" s="11"/>
      <c r="AO13" s="129"/>
      <c r="AP13" s="71"/>
      <c r="AQ13" s="71"/>
      <c r="AR13" s="71"/>
      <c r="AS13" s="71"/>
      <c r="AT13" s="48"/>
      <c r="AU13" s="48"/>
      <c r="AV13" s="48"/>
      <c r="AW13" s="28"/>
      <c r="AX13" s="147"/>
      <c r="AY13" s="48"/>
      <c r="AZ13" s="48"/>
      <c r="BA13" s="48"/>
      <c r="BB13" s="48"/>
      <c r="BC13" s="48"/>
      <c r="BD13" s="48"/>
      <c r="BE13" s="148"/>
      <c r="BF13" s="147"/>
      <c r="BG13" s="48"/>
      <c r="BH13" s="48"/>
      <c r="BI13" s="139"/>
      <c r="BJ13" s="147"/>
      <c r="BK13" s="48"/>
      <c r="BL13" s="48"/>
      <c r="BM13" s="148"/>
      <c r="BN13" s="48"/>
      <c r="BO13" s="48"/>
      <c r="BP13" s="48"/>
      <c r="BQ13" s="48"/>
      <c r="BR13" s="48"/>
      <c r="BS13" s="48"/>
      <c r="BT13" s="48"/>
      <c r="BU13" s="72"/>
    </row>
    <row r="14" spans="1:142" s="17" customFormat="1" ht="25.5" customHeight="1">
      <c r="A14" s="73" t="s">
        <v>5</v>
      </c>
      <c r="B14" s="130">
        <v>921.1</v>
      </c>
      <c r="C14" s="18">
        <v>646.1</v>
      </c>
      <c r="D14" s="19">
        <v>671.69</v>
      </c>
      <c r="E14" s="19">
        <v>940.74</v>
      </c>
      <c r="F14" s="18">
        <v>12918.3</v>
      </c>
      <c r="G14" s="19">
        <v>9417</v>
      </c>
      <c r="H14" s="19">
        <v>9841.07</v>
      </c>
      <c r="I14" s="131">
        <v>13939.08</v>
      </c>
      <c r="J14" s="130">
        <v>331.3</v>
      </c>
      <c r="K14" s="18">
        <v>651.2</v>
      </c>
      <c r="L14" s="19">
        <v>660.97</v>
      </c>
      <c r="M14" s="19">
        <v>686.08</v>
      </c>
      <c r="N14" s="18">
        <v>5426.2</v>
      </c>
      <c r="O14" s="18">
        <v>11847.6</v>
      </c>
      <c r="P14" s="18">
        <v>12025.28</v>
      </c>
      <c r="Q14" s="131">
        <v>12104.65</v>
      </c>
      <c r="R14" s="18">
        <v>21.4</v>
      </c>
      <c r="S14" s="18">
        <v>21.8</v>
      </c>
      <c r="T14" s="18">
        <v>64.15</v>
      </c>
      <c r="U14" s="18">
        <v>34.85</v>
      </c>
      <c r="V14" s="18">
        <v>130.3</v>
      </c>
      <c r="W14" s="18">
        <v>133.7</v>
      </c>
      <c r="X14" s="19">
        <v>389.01</v>
      </c>
      <c r="Y14" s="19">
        <v>224.41</v>
      </c>
      <c r="Z14" s="130" t="s">
        <v>6</v>
      </c>
      <c r="AA14" s="191" t="s">
        <v>83</v>
      </c>
      <c r="AB14" s="191"/>
      <c r="AC14" s="191"/>
      <c r="AD14" s="18" t="s">
        <v>6</v>
      </c>
      <c r="AE14" s="191" t="s">
        <v>83</v>
      </c>
      <c r="AF14" s="191"/>
      <c r="AG14" s="192"/>
      <c r="AH14" s="130">
        <v>20.3</v>
      </c>
      <c r="AI14" s="18">
        <v>20.3</v>
      </c>
      <c r="AJ14" s="19">
        <v>0.26</v>
      </c>
      <c r="AK14" s="19">
        <v>0.29</v>
      </c>
      <c r="AL14" s="18">
        <v>79.9</v>
      </c>
      <c r="AM14" s="18">
        <v>79.9</v>
      </c>
      <c r="AN14" s="18">
        <v>3.84</v>
      </c>
      <c r="AO14" s="131">
        <v>4.36</v>
      </c>
      <c r="AP14" s="18">
        <v>304.3</v>
      </c>
      <c r="AQ14" s="50">
        <v>304.8</v>
      </c>
      <c r="AR14" s="49">
        <v>350</v>
      </c>
      <c r="AS14" s="49">
        <v>334.14</v>
      </c>
      <c r="AT14" s="18">
        <v>768.9</v>
      </c>
      <c r="AU14" s="50">
        <v>777.2</v>
      </c>
      <c r="AV14" s="50">
        <v>1396.11</v>
      </c>
      <c r="AW14" s="49">
        <v>1452.97</v>
      </c>
      <c r="AX14" s="130">
        <v>312.5</v>
      </c>
      <c r="AY14" s="50">
        <v>289.2</v>
      </c>
      <c r="AZ14" s="49">
        <v>292.82</v>
      </c>
      <c r="BA14" s="49">
        <v>312.62</v>
      </c>
      <c r="BB14" s="18">
        <v>1159.7</v>
      </c>
      <c r="BC14" s="50">
        <v>1069.2</v>
      </c>
      <c r="BD14" s="50">
        <v>1129.31</v>
      </c>
      <c r="BE14" s="149">
        <v>1187.68</v>
      </c>
      <c r="BF14" s="130" t="s">
        <v>6</v>
      </c>
      <c r="BG14" s="18" t="s">
        <v>6</v>
      </c>
      <c r="BH14" s="18" t="s">
        <v>6</v>
      </c>
      <c r="BI14" s="140" t="s">
        <v>6</v>
      </c>
      <c r="BJ14" s="130" t="s">
        <v>6</v>
      </c>
      <c r="BK14" s="18" t="s">
        <v>6</v>
      </c>
      <c r="BL14" s="18" t="s">
        <v>6</v>
      </c>
      <c r="BM14" s="140" t="s">
        <v>6</v>
      </c>
      <c r="BN14" s="20">
        <f>SUM(B14,J14,R14,Z14,AH14,AP14,AX14)</f>
        <v>1910.9</v>
      </c>
      <c r="BO14" s="20">
        <f>SUM(C14,K14,S14,AA14,AI14,AQ14,AY14)</f>
        <v>1933.4</v>
      </c>
      <c r="BP14" s="20">
        <f>SUM(D14,L14,T14,AB14,AJ14,AR14,AZ14)</f>
        <v>2039.89</v>
      </c>
      <c r="BQ14" s="20">
        <f>SUM(E14,M14,U14,AC14,AK14,AS14,BA14)</f>
        <v>2308.72</v>
      </c>
      <c r="BR14" s="21">
        <f>SUM(F14,N14,V14,AD14,AL14,AT14,BB14,BF14,BJ14)</f>
        <v>20483.300000000003</v>
      </c>
      <c r="BS14" s="21">
        <f>SUM(G14,O14,W14,AE14,AM14,AU14,BC14,BG14,BK14)</f>
        <v>23324.600000000002</v>
      </c>
      <c r="BT14" s="21">
        <f>SUM(H14,P14,X14,AF14,AN14,AV14,BD14,BH14,BL14)</f>
        <v>24784.62</v>
      </c>
      <c r="BU14" s="74">
        <v>28913.15</v>
      </c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</row>
    <row r="15" spans="1:73" ht="12.75">
      <c r="A15" s="75" t="s">
        <v>39</v>
      </c>
      <c r="B15" s="128">
        <v>72</v>
      </c>
      <c r="C15" s="11">
        <v>72</v>
      </c>
      <c r="D15" s="11">
        <v>85.11</v>
      </c>
      <c r="E15" s="11">
        <v>86.86</v>
      </c>
      <c r="F15" s="10">
        <v>107.9</v>
      </c>
      <c r="G15" s="10">
        <v>107.9</v>
      </c>
      <c r="H15" s="10">
        <v>308.86</v>
      </c>
      <c r="I15" s="129">
        <v>312.24</v>
      </c>
      <c r="J15" s="132">
        <v>4.2</v>
      </c>
      <c r="K15" s="10">
        <v>4.2</v>
      </c>
      <c r="L15" s="11">
        <v>6.34</v>
      </c>
      <c r="M15" s="11">
        <v>1.52</v>
      </c>
      <c r="N15" s="10">
        <v>38.5</v>
      </c>
      <c r="O15" s="10">
        <v>38.5</v>
      </c>
      <c r="P15" s="10">
        <v>83.5</v>
      </c>
      <c r="Q15" s="129">
        <v>37.56</v>
      </c>
      <c r="R15" s="11">
        <v>1.22</v>
      </c>
      <c r="S15" s="11">
        <v>1.2</v>
      </c>
      <c r="T15" s="11">
        <v>1.22</v>
      </c>
      <c r="U15" s="11">
        <v>0.02</v>
      </c>
      <c r="V15" s="10" t="s">
        <v>6</v>
      </c>
      <c r="W15" s="58" t="s">
        <v>6</v>
      </c>
      <c r="X15" s="76">
        <v>0</v>
      </c>
      <c r="Y15" s="76">
        <v>0.01</v>
      </c>
      <c r="Z15" s="132">
        <v>4.8</v>
      </c>
      <c r="AA15" s="48" t="s">
        <v>85</v>
      </c>
      <c r="AB15" s="48" t="s">
        <v>85</v>
      </c>
      <c r="AC15" s="48" t="s">
        <v>85</v>
      </c>
      <c r="AD15" s="10">
        <v>0.6</v>
      </c>
      <c r="AE15" s="48" t="s">
        <v>85</v>
      </c>
      <c r="AF15" s="48"/>
      <c r="AG15" s="139"/>
      <c r="AH15" s="132" t="s">
        <v>6</v>
      </c>
      <c r="AI15" s="58" t="s">
        <v>6</v>
      </c>
      <c r="AJ15" s="76">
        <v>5.15</v>
      </c>
      <c r="AK15" s="76">
        <v>5.15</v>
      </c>
      <c r="AL15" s="10" t="s">
        <v>6</v>
      </c>
      <c r="AM15" s="58" t="s">
        <v>6</v>
      </c>
      <c r="AN15" s="58">
        <v>109.18</v>
      </c>
      <c r="AO15" s="134">
        <v>109.18</v>
      </c>
      <c r="AP15" s="10" t="s">
        <v>6</v>
      </c>
      <c r="AQ15" s="48">
        <v>0</v>
      </c>
      <c r="AR15" s="51">
        <v>0</v>
      </c>
      <c r="AS15" s="51">
        <v>0</v>
      </c>
      <c r="AT15" s="10" t="s">
        <v>6</v>
      </c>
      <c r="AU15" s="48">
        <v>0</v>
      </c>
      <c r="AV15" s="48">
        <v>0</v>
      </c>
      <c r="AW15" s="51">
        <v>0</v>
      </c>
      <c r="AX15" s="132">
        <v>7.6</v>
      </c>
      <c r="AY15" s="48">
        <v>10.1</v>
      </c>
      <c r="AZ15" s="51">
        <v>10.05</v>
      </c>
      <c r="BA15" s="51">
        <v>10.17</v>
      </c>
      <c r="BB15" s="10">
        <v>43.3</v>
      </c>
      <c r="BC15" s="48">
        <v>61.6</v>
      </c>
      <c r="BD15" s="48">
        <v>61.6</v>
      </c>
      <c r="BE15" s="150">
        <v>64.27</v>
      </c>
      <c r="BF15" s="132" t="s">
        <v>6</v>
      </c>
      <c r="BG15" s="10" t="s">
        <v>6</v>
      </c>
      <c r="BH15" s="10" t="s">
        <v>6</v>
      </c>
      <c r="BI15" s="141" t="s">
        <v>6</v>
      </c>
      <c r="BJ15" s="132" t="s">
        <v>6</v>
      </c>
      <c r="BK15" s="10" t="s">
        <v>6</v>
      </c>
      <c r="BL15" s="10" t="s">
        <v>6</v>
      </c>
      <c r="BM15" s="141" t="s">
        <v>6</v>
      </c>
      <c r="BN15" s="77">
        <f aca="true" t="shared" si="0" ref="BN15:BN50">SUM(B15,J15,R15,Z15,AH15,AP15,AX15)</f>
        <v>89.82</v>
      </c>
      <c r="BO15" s="77">
        <f>SUM(C15,K15,S15,AA14,AI15,AQ15,AY15)</f>
        <v>87.5</v>
      </c>
      <c r="BP15" s="77">
        <f>SUM(D15,L15,T15,AB14,AJ15,AR15,AZ15)</f>
        <v>107.87</v>
      </c>
      <c r="BQ15" s="77">
        <f>SUM(E15,M15,U15,AC14,AK15,AS15,BA15)</f>
        <v>103.72</v>
      </c>
      <c r="BR15" s="78">
        <f aca="true" t="shared" si="1" ref="BR15:BR50">SUM(F15,N15,V15,AD15,AL15,AT15,BB15,BF15,BJ15)</f>
        <v>190.3</v>
      </c>
      <c r="BS15" s="79">
        <f>SUM(G15,O15,W15,AE14,AM15,AU15,BC15,BG15,BK15)</f>
        <v>208</v>
      </c>
      <c r="BT15" s="79">
        <f>SUM(H15,P15,X15,AF14,AN15,AV15,BD15,BH15,BL15)</f>
        <v>563.14</v>
      </c>
      <c r="BU15" s="80">
        <v>523.26</v>
      </c>
    </row>
    <row r="16" spans="1:142" s="17" customFormat="1" ht="12.75">
      <c r="A16" s="73" t="s">
        <v>40</v>
      </c>
      <c r="B16" s="130">
        <v>117.3</v>
      </c>
      <c r="C16" s="18">
        <v>137.5</v>
      </c>
      <c r="D16" s="19">
        <v>142.76</v>
      </c>
      <c r="E16" s="19">
        <v>150.71</v>
      </c>
      <c r="F16" s="18">
        <v>1575.5</v>
      </c>
      <c r="G16" s="18">
        <v>1763.5</v>
      </c>
      <c r="H16" s="18">
        <v>1851.77</v>
      </c>
      <c r="I16" s="131">
        <v>2073.82</v>
      </c>
      <c r="J16" s="130">
        <v>255.2</v>
      </c>
      <c r="K16" s="18">
        <v>260.1</v>
      </c>
      <c r="L16" s="19">
        <v>266</v>
      </c>
      <c r="M16" s="19">
        <v>278.74</v>
      </c>
      <c r="N16" s="18">
        <v>4569.9</v>
      </c>
      <c r="O16" s="18">
        <v>2925.5</v>
      </c>
      <c r="P16" s="18">
        <v>3045.56</v>
      </c>
      <c r="Q16" s="131">
        <v>3415.07</v>
      </c>
      <c r="R16" s="18" t="s">
        <v>6</v>
      </c>
      <c r="S16" s="81" t="s">
        <v>6</v>
      </c>
      <c r="T16" s="81">
        <v>0</v>
      </c>
      <c r="U16" s="81">
        <v>1.8</v>
      </c>
      <c r="V16" s="18" t="s">
        <v>6</v>
      </c>
      <c r="W16" s="81" t="s">
        <v>6</v>
      </c>
      <c r="X16" s="82">
        <v>0</v>
      </c>
      <c r="Y16" s="82">
        <v>11.7</v>
      </c>
      <c r="Z16" s="130" t="s">
        <v>6</v>
      </c>
      <c r="AA16" s="18" t="s">
        <v>85</v>
      </c>
      <c r="AB16" s="18" t="s">
        <v>85</v>
      </c>
      <c r="AC16" s="18" t="s">
        <v>85</v>
      </c>
      <c r="AD16" s="18" t="s">
        <v>6</v>
      </c>
      <c r="AE16" s="18" t="s">
        <v>85</v>
      </c>
      <c r="AF16" s="18" t="s">
        <v>85</v>
      </c>
      <c r="AG16" s="140" t="s">
        <v>85</v>
      </c>
      <c r="AH16" s="130" t="s">
        <v>6</v>
      </c>
      <c r="AI16" s="18">
        <v>0</v>
      </c>
      <c r="AJ16" s="19"/>
      <c r="AK16" s="19">
        <v>0</v>
      </c>
      <c r="AL16" s="18" t="s">
        <v>6</v>
      </c>
      <c r="AM16" s="18">
        <v>0</v>
      </c>
      <c r="AN16" s="18"/>
      <c r="AO16" s="131">
        <v>0</v>
      </c>
      <c r="AP16" s="18">
        <v>88.8</v>
      </c>
      <c r="AQ16" s="50">
        <v>88.8</v>
      </c>
      <c r="AR16" s="49">
        <v>94.52</v>
      </c>
      <c r="AS16" s="49">
        <v>98.11</v>
      </c>
      <c r="AT16" s="18">
        <v>163.7</v>
      </c>
      <c r="AU16" s="50">
        <v>163.7</v>
      </c>
      <c r="AV16" s="50">
        <v>268.16</v>
      </c>
      <c r="AW16" s="49">
        <v>183.36</v>
      </c>
      <c r="AX16" s="130">
        <v>27.4</v>
      </c>
      <c r="AY16" s="50">
        <v>89.2</v>
      </c>
      <c r="AZ16" s="49">
        <v>93.05</v>
      </c>
      <c r="BA16" s="49">
        <v>96.66</v>
      </c>
      <c r="BB16" s="18">
        <v>18.6</v>
      </c>
      <c r="BC16" s="50">
        <v>222.1</v>
      </c>
      <c r="BD16" s="50">
        <v>261.56</v>
      </c>
      <c r="BE16" s="149">
        <v>287.5</v>
      </c>
      <c r="BF16" s="130" t="s">
        <v>6</v>
      </c>
      <c r="BG16" s="18" t="s">
        <v>6</v>
      </c>
      <c r="BH16" s="18" t="s">
        <v>6</v>
      </c>
      <c r="BI16" s="140" t="s">
        <v>6</v>
      </c>
      <c r="BJ16" s="130" t="s">
        <v>6</v>
      </c>
      <c r="BK16" s="18" t="s">
        <v>6</v>
      </c>
      <c r="BL16" s="18" t="s">
        <v>6</v>
      </c>
      <c r="BM16" s="140" t="s">
        <v>6</v>
      </c>
      <c r="BN16" s="20">
        <f t="shared" si="0"/>
        <v>488.7</v>
      </c>
      <c r="BO16" s="20">
        <f aca="true" t="shared" si="2" ref="BO16:BO50">SUM(C16,K16,S16,AA16,AI16,AQ16,AY16)</f>
        <v>575.6</v>
      </c>
      <c r="BP16" s="20">
        <f aca="true" t="shared" si="3" ref="BP16:BQ50">SUM(D16,L16,T16,AB16,AJ16,AR16,AZ16)</f>
        <v>596.3299999999999</v>
      </c>
      <c r="BQ16" s="20">
        <f t="shared" si="3"/>
        <v>626.02</v>
      </c>
      <c r="BR16" s="21">
        <f t="shared" si="1"/>
        <v>6327.7</v>
      </c>
      <c r="BS16" s="83">
        <f aca="true" t="shared" si="4" ref="BS16:BT51">SUM(G16,O16,W16,AE16,AM16,AU16,BC16,BG16,BK16)</f>
        <v>5074.8</v>
      </c>
      <c r="BT16" s="83">
        <f t="shared" si="4"/>
        <v>5427.05</v>
      </c>
      <c r="BU16" s="84">
        <v>5971.45</v>
      </c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</row>
    <row r="17" spans="1:73" ht="12.75">
      <c r="A17" s="75" t="s">
        <v>41</v>
      </c>
      <c r="B17" s="132">
        <v>293.6</v>
      </c>
      <c r="C17" s="10">
        <v>296.4</v>
      </c>
      <c r="D17" s="11">
        <v>299.24</v>
      </c>
      <c r="E17" s="11">
        <v>301.45</v>
      </c>
      <c r="F17" s="10">
        <v>3464.9</v>
      </c>
      <c r="G17" s="10">
        <v>3911.8</v>
      </c>
      <c r="H17" s="10">
        <v>3946.39</v>
      </c>
      <c r="I17" s="129">
        <v>4249.19</v>
      </c>
      <c r="J17" s="132">
        <v>836</v>
      </c>
      <c r="K17" s="11">
        <v>845</v>
      </c>
      <c r="L17" s="11">
        <v>857.01</v>
      </c>
      <c r="M17" s="11">
        <v>861.79</v>
      </c>
      <c r="N17" s="10">
        <v>13906.8</v>
      </c>
      <c r="O17" s="10">
        <v>14630.2</v>
      </c>
      <c r="P17" s="10">
        <v>15552.38</v>
      </c>
      <c r="Q17" s="129">
        <v>16325.68</v>
      </c>
      <c r="R17" s="10">
        <v>0.2</v>
      </c>
      <c r="S17" s="10">
        <v>0.2</v>
      </c>
      <c r="T17" s="10">
        <v>0.9</v>
      </c>
      <c r="U17" s="10">
        <v>1.02</v>
      </c>
      <c r="V17" s="10">
        <v>2.3</v>
      </c>
      <c r="W17" s="10">
        <v>2.3</v>
      </c>
      <c r="X17" s="11">
        <v>8.72</v>
      </c>
      <c r="Y17" s="11">
        <v>10.15</v>
      </c>
      <c r="Z17" s="132" t="s">
        <v>6</v>
      </c>
      <c r="AA17" s="10" t="s">
        <v>85</v>
      </c>
      <c r="AB17" s="10" t="s">
        <v>85</v>
      </c>
      <c r="AC17" s="10" t="s">
        <v>85</v>
      </c>
      <c r="AD17" s="10" t="s">
        <v>6</v>
      </c>
      <c r="AE17" s="10" t="s">
        <v>85</v>
      </c>
      <c r="AF17" s="10" t="s">
        <v>85</v>
      </c>
      <c r="AG17" s="141" t="s">
        <v>85</v>
      </c>
      <c r="AH17" s="132" t="s">
        <v>6</v>
      </c>
      <c r="AI17" s="58" t="s">
        <v>6</v>
      </c>
      <c r="AJ17" s="76">
        <v>3.56</v>
      </c>
      <c r="AK17" s="76">
        <v>3.82</v>
      </c>
      <c r="AL17" s="10" t="s">
        <v>6</v>
      </c>
      <c r="AM17" s="58" t="s">
        <v>6</v>
      </c>
      <c r="AN17" s="58">
        <v>0.45</v>
      </c>
      <c r="AO17" s="134">
        <v>0.5</v>
      </c>
      <c r="AP17" s="10" t="s">
        <v>6</v>
      </c>
      <c r="AQ17" s="48">
        <v>0</v>
      </c>
      <c r="AR17" s="51">
        <v>15.24</v>
      </c>
      <c r="AS17" s="51">
        <v>15.25</v>
      </c>
      <c r="AT17" s="10" t="s">
        <v>6</v>
      </c>
      <c r="AU17" s="48">
        <v>0</v>
      </c>
      <c r="AV17" s="48">
        <v>97.54</v>
      </c>
      <c r="AW17" s="51">
        <v>97.14</v>
      </c>
      <c r="AX17" s="132">
        <v>11.3</v>
      </c>
      <c r="AY17" s="51">
        <v>13</v>
      </c>
      <c r="AZ17" s="51">
        <v>13.01</v>
      </c>
      <c r="BA17" s="51">
        <v>13.01</v>
      </c>
      <c r="BB17" s="10">
        <v>12.4</v>
      </c>
      <c r="BC17" s="48">
        <v>12.5</v>
      </c>
      <c r="BD17" s="48">
        <v>12.54</v>
      </c>
      <c r="BE17" s="150">
        <v>12.54</v>
      </c>
      <c r="BF17" s="132" t="s">
        <v>6</v>
      </c>
      <c r="BG17" s="10" t="s">
        <v>6</v>
      </c>
      <c r="BH17" s="10" t="s">
        <v>6</v>
      </c>
      <c r="BI17" s="141" t="s">
        <v>6</v>
      </c>
      <c r="BJ17" s="132" t="s">
        <v>6</v>
      </c>
      <c r="BK17" s="10" t="s">
        <v>6</v>
      </c>
      <c r="BL17" s="10" t="s">
        <v>6</v>
      </c>
      <c r="BM17" s="141" t="s">
        <v>6</v>
      </c>
      <c r="BN17" s="77">
        <f t="shared" si="0"/>
        <v>1141.1</v>
      </c>
      <c r="BO17" s="77">
        <f t="shared" si="2"/>
        <v>1154.6000000000001</v>
      </c>
      <c r="BP17" s="77">
        <f t="shared" si="3"/>
        <v>1188.96</v>
      </c>
      <c r="BQ17" s="77">
        <f t="shared" si="3"/>
        <v>1196.34</v>
      </c>
      <c r="BR17" s="78">
        <f t="shared" si="1"/>
        <v>17386.4</v>
      </c>
      <c r="BS17" s="79">
        <f t="shared" si="4"/>
        <v>18556.8</v>
      </c>
      <c r="BT17" s="79">
        <f t="shared" si="4"/>
        <v>19618.020000000004</v>
      </c>
      <c r="BU17" s="80">
        <v>20695.19</v>
      </c>
    </row>
    <row r="18" spans="1:142" s="17" customFormat="1" ht="12.75">
      <c r="A18" s="73" t="s">
        <v>57</v>
      </c>
      <c r="B18" s="130">
        <v>125.3</v>
      </c>
      <c r="C18" s="19">
        <v>177</v>
      </c>
      <c r="D18" s="19">
        <v>185.19</v>
      </c>
      <c r="E18" s="19">
        <v>195.61</v>
      </c>
      <c r="F18" s="18">
        <v>1185.9</v>
      </c>
      <c r="G18" s="18">
        <v>1569.6</v>
      </c>
      <c r="H18" s="18">
        <v>1569.18</v>
      </c>
      <c r="I18" s="131">
        <v>1702.32</v>
      </c>
      <c r="J18" s="130">
        <v>315.4</v>
      </c>
      <c r="K18" s="18">
        <v>345.8</v>
      </c>
      <c r="L18" s="19">
        <v>351.55</v>
      </c>
      <c r="M18" s="19">
        <v>380.66</v>
      </c>
      <c r="N18" s="18">
        <v>3601.1</v>
      </c>
      <c r="O18" s="18">
        <v>4248.8</v>
      </c>
      <c r="P18" s="18">
        <v>4582.63</v>
      </c>
      <c r="Q18" s="131">
        <v>4993.85</v>
      </c>
      <c r="R18" s="19">
        <v>4.09</v>
      </c>
      <c r="S18" s="19">
        <v>6.9</v>
      </c>
      <c r="T18" s="19">
        <v>8.41</v>
      </c>
      <c r="U18" s="19">
        <v>9.79</v>
      </c>
      <c r="V18" s="18">
        <v>13.5</v>
      </c>
      <c r="W18" s="18">
        <v>27.1</v>
      </c>
      <c r="X18" s="19">
        <v>32.85</v>
      </c>
      <c r="Y18" s="19">
        <v>37.75</v>
      </c>
      <c r="Z18" s="130" t="s">
        <v>6</v>
      </c>
      <c r="AA18" s="18" t="s">
        <v>85</v>
      </c>
      <c r="AB18" s="18" t="s">
        <v>85</v>
      </c>
      <c r="AC18" s="18" t="s">
        <v>85</v>
      </c>
      <c r="AD18" s="18" t="s">
        <v>6</v>
      </c>
      <c r="AE18" s="18" t="s">
        <v>85</v>
      </c>
      <c r="AF18" s="18" t="s">
        <v>85</v>
      </c>
      <c r="AG18" s="140" t="s">
        <v>85</v>
      </c>
      <c r="AH18" s="130">
        <v>11.2</v>
      </c>
      <c r="AI18" s="18">
        <v>11.2</v>
      </c>
      <c r="AJ18" s="19">
        <v>12.12</v>
      </c>
      <c r="AK18" s="19">
        <v>10.27</v>
      </c>
      <c r="AL18" s="18">
        <v>64.5</v>
      </c>
      <c r="AM18" s="18">
        <v>64.5</v>
      </c>
      <c r="AN18" s="18">
        <v>91.41</v>
      </c>
      <c r="AO18" s="131">
        <v>60.28</v>
      </c>
      <c r="AP18" s="18">
        <v>33</v>
      </c>
      <c r="AQ18" s="50">
        <v>33.7</v>
      </c>
      <c r="AR18" s="49">
        <v>14.29</v>
      </c>
      <c r="AS18" s="49">
        <v>14.91</v>
      </c>
      <c r="AT18" s="18">
        <v>17</v>
      </c>
      <c r="AU18" s="50">
        <v>25.3</v>
      </c>
      <c r="AV18" s="50">
        <v>21.32</v>
      </c>
      <c r="AW18" s="49">
        <v>17.47</v>
      </c>
      <c r="AX18" s="130">
        <v>11.6</v>
      </c>
      <c r="AY18" s="50">
        <v>11.7</v>
      </c>
      <c r="AZ18" s="49">
        <v>11.67</v>
      </c>
      <c r="BA18" s="49">
        <v>12.31</v>
      </c>
      <c r="BB18" s="18">
        <v>7.2</v>
      </c>
      <c r="BC18" s="50">
        <v>8.3</v>
      </c>
      <c r="BD18" s="50">
        <v>8.32</v>
      </c>
      <c r="BE18" s="149">
        <v>15.37</v>
      </c>
      <c r="BF18" s="130" t="s">
        <v>6</v>
      </c>
      <c r="BG18" s="18" t="s">
        <v>6</v>
      </c>
      <c r="BH18" s="18" t="s">
        <v>6</v>
      </c>
      <c r="BI18" s="140" t="s">
        <v>6</v>
      </c>
      <c r="BJ18" s="130" t="s">
        <v>6</v>
      </c>
      <c r="BK18" s="18" t="s">
        <v>6</v>
      </c>
      <c r="BL18" s="18" t="s">
        <v>6</v>
      </c>
      <c r="BM18" s="140" t="s">
        <v>6</v>
      </c>
      <c r="BN18" s="20">
        <f t="shared" si="0"/>
        <v>500.59</v>
      </c>
      <c r="BO18" s="20">
        <f t="shared" si="2"/>
        <v>586.3000000000001</v>
      </c>
      <c r="BP18" s="20">
        <f t="shared" si="3"/>
        <v>583.2299999999999</v>
      </c>
      <c r="BQ18" s="20">
        <f t="shared" si="3"/>
        <v>623.5499999999998</v>
      </c>
      <c r="BR18" s="21">
        <f t="shared" si="1"/>
        <v>4889.2</v>
      </c>
      <c r="BS18" s="83">
        <f t="shared" si="4"/>
        <v>5943.6</v>
      </c>
      <c r="BT18" s="83">
        <f t="shared" si="4"/>
        <v>6305.71</v>
      </c>
      <c r="BU18" s="84">
        <v>6827.04</v>
      </c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</row>
    <row r="19" spans="1:73" ht="12.75">
      <c r="A19" s="75" t="s">
        <v>7</v>
      </c>
      <c r="B19" s="132">
        <v>11</v>
      </c>
      <c r="C19" s="11">
        <v>11</v>
      </c>
      <c r="D19" s="11">
        <v>11.13</v>
      </c>
      <c r="E19" s="11">
        <v>11.16</v>
      </c>
      <c r="F19" s="10">
        <v>78.4</v>
      </c>
      <c r="G19" s="10">
        <v>78.6</v>
      </c>
      <c r="H19" s="10">
        <v>154.67</v>
      </c>
      <c r="I19" s="129">
        <v>80.9</v>
      </c>
      <c r="J19" s="132">
        <v>5.7</v>
      </c>
      <c r="K19" s="10">
        <v>5.7</v>
      </c>
      <c r="L19" s="11">
        <v>6.5</v>
      </c>
      <c r="M19" s="11">
        <v>6.65</v>
      </c>
      <c r="N19" s="10">
        <v>57.8</v>
      </c>
      <c r="O19" s="10">
        <v>57.8</v>
      </c>
      <c r="P19" s="10">
        <v>78.2</v>
      </c>
      <c r="Q19" s="129">
        <v>80.51</v>
      </c>
      <c r="R19" s="10" t="s">
        <v>6</v>
      </c>
      <c r="S19" s="58" t="s">
        <v>6</v>
      </c>
      <c r="T19" s="58">
        <v>0</v>
      </c>
      <c r="U19" s="76">
        <v>0</v>
      </c>
      <c r="V19" s="10" t="s">
        <v>6</v>
      </c>
      <c r="W19" s="58" t="s">
        <v>6</v>
      </c>
      <c r="X19" s="76">
        <v>0</v>
      </c>
      <c r="Y19" s="76">
        <v>0</v>
      </c>
      <c r="Z19" s="132" t="s">
        <v>6</v>
      </c>
      <c r="AA19" s="10" t="s">
        <v>85</v>
      </c>
      <c r="AB19" s="10" t="s">
        <v>85</v>
      </c>
      <c r="AC19" s="10" t="s">
        <v>85</v>
      </c>
      <c r="AD19" s="10" t="s">
        <v>6</v>
      </c>
      <c r="AE19" s="10" t="s">
        <v>85</v>
      </c>
      <c r="AF19" s="10" t="s">
        <v>85</v>
      </c>
      <c r="AG19" s="141" t="s">
        <v>85</v>
      </c>
      <c r="AH19" s="132" t="s">
        <v>6</v>
      </c>
      <c r="AI19" s="58" t="s">
        <v>6</v>
      </c>
      <c r="AJ19" s="76"/>
      <c r="AK19" s="76">
        <v>0</v>
      </c>
      <c r="AL19" s="10" t="s">
        <v>6</v>
      </c>
      <c r="AM19" s="58" t="s">
        <v>6</v>
      </c>
      <c r="AN19" s="58"/>
      <c r="AO19" s="134">
        <v>0</v>
      </c>
      <c r="AP19" s="10">
        <v>82.5</v>
      </c>
      <c r="AQ19" s="48">
        <v>83.5</v>
      </c>
      <c r="AR19" s="51">
        <v>84.93</v>
      </c>
      <c r="AS19" s="51">
        <v>84.91</v>
      </c>
      <c r="AT19" s="10">
        <v>116.8</v>
      </c>
      <c r="AU19" s="48">
        <v>114.8</v>
      </c>
      <c r="AV19" s="48">
        <v>120.62</v>
      </c>
      <c r="AW19" s="51">
        <v>117.27</v>
      </c>
      <c r="AX19" s="132">
        <v>0.7</v>
      </c>
      <c r="AY19" s="48">
        <v>0.7</v>
      </c>
      <c r="AZ19" s="51">
        <v>0.73</v>
      </c>
      <c r="BA19" s="51">
        <v>0.73</v>
      </c>
      <c r="BB19" s="10">
        <v>0.2</v>
      </c>
      <c r="BC19" s="48">
        <v>0.2</v>
      </c>
      <c r="BD19" s="48">
        <v>0.23</v>
      </c>
      <c r="BE19" s="150">
        <v>0.23</v>
      </c>
      <c r="BF19" s="132" t="s">
        <v>6</v>
      </c>
      <c r="BG19" s="10" t="s">
        <v>6</v>
      </c>
      <c r="BH19" s="10" t="s">
        <v>6</v>
      </c>
      <c r="BI19" s="141" t="s">
        <v>6</v>
      </c>
      <c r="BJ19" s="132" t="s">
        <v>6</v>
      </c>
      <c r="BK19" s="10" t="s">
        <v>6</v>
      </c>
      <c r="BL19" s="10" t="s">
        <v>6</v>
      </c>
      <c r="BM19" s="141" t="s">
        <v>6</v>
      </c>
      <c r="BN19" s="77">
        <f t="shared" si="0"/>
        <v>99.9</v>
      </c>
      <c r="BO19" s="77">
        <f t="shared" si="2"/>
        <v>100.9</v>
      </c>
      <c r="BP19" s="77">
        <f t="shared" si="3"/>
        <v>103.29</v>
      </c>
      <c r="BQ19" s="77">
        <f t="shared" si="3"/>
        <v>103.45</v>
      </c>
      <c r="BR19" s="78">
        <f t="shared" si="1"/>
        <v>253.2</v>
      </c>
      <c r="BS19" s="79">
        <f t="shared" si="4"/>
        <v>251.39999999999998</v>
      </c>
      <c r="BT19" s="79">
        <f t="shared" si="4"/>
        <v>353.72</v>
      </c>
      <c r="BU19" s="80">
        <v>278.91</v>
      </c>
    </row>
    <row r="20" spans="1:142" s="17" customFormat="1" ht="12.75">
      <c r="A20" s="73" t="s">
        <v>42</v>
      </c>
      <c r="B20" s="130">
        <v>352.9</v>
      </c>
      <c r="C20" s="18">
        <v>349.9</v>
      </c>
      <c r="D20" s="19">
        <v>353.73</v>
      </c>
      <c r="E20" s="19">
        <v>381.5</v>
      </c>
      <c r="F20" s="18">
        <v>6985.1</v>
      </c>
      <c r="G20" s="19">
        <v>7245</v>
      </c>
      <c r="H20" s="19">
        <v>7522.43</v>
      </c>
      <c r="I20" s="131">
        <v>8413.17</v>
      </c>
      <c r="J20" s="130">
        <v>406.8</v>
      </c>
      <c r="K20" s="18">
        <v>515.9</v>
      </c>
      <c r="L20" s="19">
        <v>517.63</v>
      </c>
      <c r="M20" s="19">
        <v>537.64</v>
      </c>
      <c r="N20" s="18">
        <v>7255.5</v>
      </c>
      <c r="O20" s="18">
        <v>9379.5</v>
      </c>
      <c r="P20" s="18">
        <v>10049.81</v>
      </c>
      <c r="Q20" s="131">
        <v>10520.69</v>
      </c>
      <c r="R20" s="19">
        <v>12.53</v>
      </c>
      <c r="S20" s="19">
        <v>12.5</v>
      </c>
      <c r="T20" s="19">
        <v>15.96</v>
      </c>
      <c r="U20" s="19">
        <v>17.27</v>
      </c>
      <c r="V20" s="18">
        <v>49.5</v>
      </c>
      <c r="W20" s="18">
        <v>49.5</v>
      </c>
      <c r="X20" s="19">
        <v>135.5</v>
      </c>
      <c r="Y20" s="19">
        <v>149.27</v>
      </c>
      <c r="Z20" s="130" t="s">
        <v>6</v>
      </c>
      <c r="AA20" s="18" t="s">
        <v>85</v>
      </c>
      <c r="AB20" s="18" t="s">
        <v>85</v>
      </c>
      <c r="AC20" s="18" t="s">
        <v>85</v>
      </c>
      <c r="AD20" s="18" t="s">
        <v>6</v>
      </c>
      <c r="AE20" s="18" t="s">
        <v>85</v>
      </c>
      <c r="AF20" s="18" t="s">
        <v>85</v>
      </c>
      <c r="AG20" s="140" t="s">
        <v>85</v>
      </c>
      <c r="AH20" s="130" t="s">
        <v>6</v>
      </c>
      <c r="AI20" s="81" t="s">
        <v>6</v>
      </c>
      <c r="AJ20" s="82"/>
      <c r="AK20" s="82">
        <v>0</v>
      </c>
      <c r="AL20" s="18" t="s">
        <v>6</v>
      </c>
      <c r="AM20" s="81" t="s">
        <v>6</v>
      </c>
      <c r="AN20" s="81"/>
      <c r="AO20" s="133">
        <v>0</v>
      </c>
      <c r="AP20" s="18">
        <v>16</v>
      </c>
      <c r="AQ20" s="50">
        <v>23.1</v>
      </c>
      <c r="AR20" s="49">
        <v>28.56</v>
      </c>
      <c r="AS20" s="49">
        <v>29.09</v>
      </c>
      <c r="AT20" s="18">
        <v>108</v>
      </c>
      <c r="AU20" s="50">
        <v>129.3</v>
      </c>
      <c r="AV20" s="50">
        <v>240.75</v>
      </c>
      <c r="AW20" s="49">
        <v>246.4</v>
      </c>
      <c r="AX20" s="130">
        <v>266.3</v>
      </c>
      <c r="AY20" s="50">
        <v>479.4</v>
      </c>
      <c r="AZ20" s="49">
        <v>551.67</v>
      </c>
      <c r="BA20" s="49">
        <v>551.68</v>
      </c>
      <c r="BB20" s="18">
        <v>400.9</v>
      </c>
      <c r="BC20" s="50">
        <v>792.6</v>
      </c>
      <c r="BD20" s="50">
        <v>882.14</v>
      </c>
      <c r="BE20" s="149">
        <v>882.14</v>
      </c>
      <c r="BF20" s="130" t="s">
        <v>6</v>
      </c>
      <c r="BG20" s="18" t="s">
        <v>6</v>
      </c>
      <c r="BH20" s="18" t="s">
        <v>6</v>
      </c>
      <c r="BI20" s="140" t="s">
        <v>6</v>
      </c>
      <c r="BJ20" s="130" t="s">
        <v>6</v>
      </c>
      <c r="BK20" s="18" t="s">
        <v>6</v>
      </c>
      <c r="BL20" s="18" t="s">
        <v>6</v>
      </c>
      <c r="BM20" s="140" t="s">
        <v>6</v>
      </c>
      <c r="BN20" s="20">
        <f t="shared" si="0"/>
        <v>1054.53</v>
      </c>
      <c r="BO20" s="20">
        <f t="shared" si="2"/>
        <v>1380.8</v>
      </c>
      <c r="BP20" s="20">
        <f t="shared" si="3"/>
        <v>1467.55</v>
      </c>
      <c r="BQ20" s="20">
        <f t="shared" si="3"/>
        <v>1517.1799999999998</v>
      </c>
      <c r="BR20" s="21">
        <f t="shared" si="1"/>
        <v>14799</v>
      </c>
      <c r="BS20" s="83">
        <f t="shared" si="4"/>
        <v>17595.899999999998</v>
      </c>
      <c r="BT20" s="83">
        <f t="shared" si="4"/>
        <v>18830.629999999997</v>
      </c>
      <c r="BU20" s="84">
        <v>20211.67</v>
      </c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</row>
    <row r="21" spans="1:73" ht="12.75">
      <c r="A21" s="75" t="s">
        <v>8</v>
      </c>
      <c r="B21" s="132">
        <v>41.5</v>
      </c>
      <c r="C21" s="10">
        <v>46.3</v>
      </c>
      <c r="D21" s="11">
        <v>47.03</v>
      </c>
      <c r="E21" s="11">
        <v>49.53</v>
      </c>
      <c r="F21" s="10">
        <v>303.9</v>
      </c>
      <c r="G21" s="10">
        <v>356.6</v>
      </c>
      <c r="H21" s="10">
        <v>476.55</v>
      </c>
      <c r="I21" s="129">
        <v>516.07</v>
      </c>
      <c r="J21" s="132">
        <v>300.9</v>
      </c>
      <c r="K21" s="10">
        <v>346.4</v>
      </c>
      <c r="L21" s="11">
        <v>356.77</v>
      </c>
      <c r="M21" s="11">
        <v>360.33</v>
      </c>
      <c r="N21" s="10">
        <v>3987</v>
      </c>
      <c r="O21" s="10">
        <v>4649.3</v>
      </c>
      <c r="P21" s="10">
        <v>5068.42</v>
      </c>
      <c r="Q21" s="129">
        <v>5011.31</v>
      </c>
      <c r="R21" s="10">
        <v>6.2</v>
      </c>
      <c r="S21" s="10">
        <v>6.2</v>
      </c>
      <c r="T21" s="10">
        <v>6.34</v>
      </c>
      <c r="U21" s="10">
        <v>6.47</v>
      </c>
      <c r="V21" s="10">
        <v>60.3</v>
      </c>
      <c r="W21" s="10">
        <v>60.3</v>
      </c>
      <c r="X21" s="11">
        <v>64.15</v>
      </c>
      <c r="Y21" s="11">
        <v>64.72</v>
      </c>
      <c r="Z21" s="132" t="s">
        <v>6</v>
      </c>
      <c r="AA21" s="10" t="s">
        <v>85</v>
      </c>
      <c r="AB21" s="10" t="s">
        <v>85</v>
      </c>
      <c r="AC21" s="10" t="s">
        <v>85</v>
      </c>
      <c r="AD21" s="10" t="s">
        <v>6</v>
      </c>
      <c r="AE21" s="10" t="s">
        <v>85</v>
      </c>
      <c r="AF21" s="10" t="s">
        <v>85</v>
      </c>
      <c r="AG21" s="141" t="s">
        <v>85</v>
      </c>
      <c r="AH21" s="132">
        <v>1</v>
      </c>
      <c r="AI21" s="11">
        <v>1</v>
      </c>
      <c r="AJ21" s="11">
        <v>1.73</v>
      </c>
      <c r="AK21" s="11">
        <v>1.75</v>
      </c>
      <c r="AL21" s="10">
        <v>2.8</v>
      </c>
      <c r="AM21" s="10">
        <v>0.6</v>
      </c>
      <c r="AN21" s="10">
        <v>1.13</v>
      </c>
      <c r="AO21" s="129">
        <v>1.14</v>
      </c>
      <c r="AP21" s="10" t="s">
        <v>6</v>
      </c>
      <c r="AQ21" s="48">
        <v>0</v>
      </c>
      <c r="AR21" s="51">
        <v>0</v>
      </c>
      <c r="AS21" s="51">
        <v>0</v>
      </c>
      <c r="AT21" s="10" t="s">
        <v>6</v>
      </c>
      <c r="AU21" s="48">
        <v>0</v>
      </c>
      <c r="AV21" s="48">
        <v>0</v>
      </c>
      <c r="AW21" s="51">
        <v>0</v>
      </c>
      <c r="AX21" s="132">
        <v>5.2</v>
      </c>
      <c r="AY21" s="48">
        <v>15.1</v>
      </c>
      <c r="AZ21" s="51">
        <v>12.8</v>
      </c>
      <c r="BA21" s="51">
        <v>16.13</v>
      </c>
      <c r="BB21" s="10">
        <v>24.5</v>
      </c>
      <c r="BC21" s="48">
        <v>77.9</v>
      </c>
      <c r="BD21" s="48">
        <v>61.69</v>
      </c>
      <c r="BE21" s="150">
        <v>82.82</v>
      </c>
      <c r="BF21" s="132">
        <v>8.1</v>
      </c>
      <c r="BG21" s="10">
        <v>8.1</v>
      </c>
      <c r="BH21" s="10" t="s">
        <v>6</v>
      </c>
      <c r="BI21" s="141" t="s">
        <v>6</v>
      </c>
      <c r="BJ21" s="132" t="s">
        <v>6</v>
      </c>
      <c r="BK21" s="10" t="s">
        <v>6</v>
      </c>
      <c r="BL21" s="10" t="s">
        <v>6</v>
      </c>
      <c r="BM21" s="141" t="s">
        <v>6</v>
      </c>
      <c r="BN21" s="77">
        <f t="shared" si="0"/>
        <v>354.79999999999995</v>
      </c>
      <c r="BO21" s="77">
        <f t="shared" si="2"/>
        <v>415</v>
      </c>
      <c r="BP21" s="77">
        <f t="shared" si="3"/>
        <v>424.66999999999996</v>
      </c>
      <c r="BQ21" s="77">
        <f t="shared" si="3"/>
        <v>434.21000000000004</v>
      </c>
      <c r="BR21" s="78">
        <f t="shared" si="1"/>
        <v>4386.6</v>
      </c>
      <c r="BS21" s="79">
        <f t="shared" si="4"/>
        <v>5152.800000000001</v>
      </c>
      <c r="BT21" s="79">
        <f t="shared" si="4"/>
        <v>5671.94</v>
      </c>
      <c r="BU21" s="80">
        <v>5676.08</v>
      </c>
    </row>
    <row r="22" spans="1:142" s="17" customFormat="1" ht="12.75">
      <c r="A22" s="73" t="s">
        <v>43</v>
      </c>
      <c r="B22" s="130">
        <v>208.4</v>
      </c>
      <c r="C22" s="18">
        <v>214.8</v>
      </c>
      <c r="D22" s="19">
        <v>214.57</v>
      </c>
      <c r="E22" s="19">
        <v>218.03</v>
      </c>
      <c r="F22" s="81">
        <v>382.7</v>
      </c>
      <c r="G22" s="81">
        <v>1031.1</v>
      </c>
      <c r="H22" s="81">
        <v>372.82</v>
      </c>
      <c r="I22" s="133">
        <v>555.71</v>
      </c>
      <c r="J22" s="130">
        <v>79.8</v>
      </c>
      <c r="K22" s="18">
        <v>80.4</v>
      </c>
      <c r="L22" s="19">
        <v>85.68</v>
      </c>
      <c r="M22" s="19">
        <v>79.46</v>
      </c>
      <c r="N22" s="81">
        <v>1390.7</v>
      </c>
      <c r="O22" s="81">
        <v>1474.9</v>
      </c>
      <c r="P22" s="81">
        <v>1561.51</v>
      </c>
      <c r="Q22" s="133">
        <v>1521.13</v>
      </c>
      <c r="R22" s="19">
        <v>0.68</v>
      </c>
      <c r="S22" s="19">
        <v>0.7</v>
      </c>
      <c r="T22" s="19">
        <v>0.86</v>
      </c>
      <c r="U22" s="19">
        <v>0.91</v>
      </c>
      <c r="V22" s="18">
        <v>0.6</v>
      </c>
      <c r="W22" s="18">
        <v>0.6</v>
      </c>
      <c r="X22" s="19">
        <v>35.29</v>
      </c>
      <c r="Y22" s="19">
        <v>37.71</v>
      </c>
      <c r="Z22" s="138">
        <v>11</v>
      </c>
      <c r="AA22" s="18" t="s">
        <v>85</v>
      </c>
      <c r="AB22" s="18" t="s">
        <v>85</v>
      </c>
      <c r="AC22" s="18" t="s">
        <v>85</v>
      </c>
      <c r="AD22" s="18">
        <v>3.3</v>
      </c>
      <c r="AE22" s="18" t="s">
        <v>85</v>
      </c>
      <c r="AF22" s="18" t="s">
        <v>85</v>
      </c>
      <c r="AG22" s="140" t="s">
        <v>85</v>
      </c>
      <c r="AH22" s="130" t="s">
        <v>6</v>
      </c>
      <c r="AI22" s="81" t="s">
        <v>6</v>
      </c>
      <c r="AJ22" s="82"/>
      <c r="AK22" s="82">
        <v>0</v>
      </c>
      <c r="AL22" s="18" t="s">
        <v>6</v>
      </c>
      <c r="AM22" s="81" t="s">
        <v>6</v>
      </c>
      <c r="AN22" s="81"/>
      <c r="AO22" s="133">
        <v>0</v>
      </c>
      <c r="AP22" s="18" t="s">
        <v>6</v>
      </c>
      <c r="AQ22" s="50">
        <v>0</v>
      </c>
      <c r="AR22" s="49">
        <v>0</v>
      </c>
      <c r="AS22" s="49">
        <v>10.26</v>
      </c>
      <c r="AT22" s="18" t="s">
        <v>6</v>
      </c>
      <c r="AU22" s="50">
        <v>0</v>
      </c>
      <c r="AV22" s="50">
        <v>0</v>
      </c>
      <c r="AW22" s="49">
        <v>0</v>
      </c>
      <c r="AX22" s="130">
        <v>4.4</v>
      </c>
      <c r="AY22" s="50">
        <v>6.6</v>
      </c>
      <c r="AZ22" s="49">
        <v>4.77</v>
      </c>
      <c r="BA22" s="49">
        <v>7.3</v>
      </c>
      <c r="BB22" s="81">
        <v>18.6</v>
      </c>
      <c r="BC22" s="50">
        <v>19.6</v>
      </c>
      <c r="BD22" s="50">
        <v>19.26</v>
      </c>
      <c r="BE22" s="149">
        <v>10.26</v>
      </c>
      <c r="BF22" s="130">
        <v>7.4</v>
      </c>
      <c r="BG22" s="18">
        <v>7.4</v>
      </c>
      <c r="BH22" s="18" t="s">
        <v>6</v>
      </c>
      <c r="BI22" s="140" t="s">
        <v>6</v>
      </c>
      <c r="BJ22" s="130" t="s">
        <v>6</v>
      </c>
      <c r="BK22" s="18" t="s">
        <v>6</v>
      </c>
      <c r="BL22" s="18" t="s">
        <v>6</v>
      </c>
      <c r="BM22" s="140" t="s">
        <v>6</v>
      </c>
      <c r="BN22" s="20">
        <f t="shared" si="0"/>
        <v>304.28</v>
      </c>
      <c r="BO22" s="20">
        <f t="shared" si="2"/>
        <v>302.50000000000006</v>
      </c>
      <c r="BP22" s="20">
        <f t="shared" si="3"/>
        <v>305.88</v>
      </c>
      <c r="BQ22" s="20">
        <f t="shared" si="3"/>
        <v>315.96000000000004</v>
      </c>
      <c r="BR22" s="21">
        <f t="shared" si="1"/>
        <v>1803.3</v>
      </c>
      <c r="BS22" s="83">
        <f t="shared" si="4"/>
        <v>2533.6</v>
      </c>
      <c r="BT22" s="83">
        <f t="shared" si="4"/>
        <v>1988.8799999999999</v>
      </c>
      <c r="BU22" s="84">
        <v>2124.81</v>
      </c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</row>
    <row r="23" spans="1:73" ht="12.75">
      <c r="A23" s="75" t="s">
        <v>9</v>
      </c>
      <c r="B23" s="132">
        <v>209.8</v>
      </c>
      <c r="C23" s="10">
        <v>325.6</v>
      </c>
      <c r="D23" s="11">
        <v>455.74</v>
      </c>
      <c r="E23" s="11">
        <v>347.22</v>
      </c>
      <c r="F23" s="10">
        <v>1534.7</v>
      </c>
      <c r="G23" s="10">
        <v>2220.5</v>
      </c>
      <c r="H23" s="10">
        <v>2329.89</v>
      </c>
      <c r="I23" s="129">
        <v>1742.14</v>
      </c>
      <c r="J23" s="132">
        <v>69.8</v>
      </c>
      <c r="K23" s="10">
        <v>69.7</v>
      </c>
      <c r="L23" s="11">
        <v>63.06</v>
      </c>
      <c r="M23" s="11">
        <v>63.06</v>
      </c>
      <c r="N23" s="10">
        <v>1374.2</v>
      </c>
      <c r="O23" s="10">
        <v>1559.1</v>
      </c>
      <c r="P23" s="10">
        <v>1395.47</v>
      </c>
      <c r="Q23" s="129">
        <v>1395.47</v>
      </c>
      <c r="R23" s="11">
        <v>0.13</v>
      </c>
      <c r="S23" s="11">
        <v>0.1</v>
      </c>
      <c r="T23" s="11">
        <v>0.18</v>
      </c>
      <c r="U23" s="11">
        <v>0.85</v>
      </c>
      <c r="V23" s="10">
        <v>0.2</v>
      </c>
      <c r="W23" s="10">
        <v>0.2</v>
      </c>
      <c r="X23" s="11">
        <v>1.06</v>
      </c>
      <c r="Y23" s="11">
        <v>0.4</v>
      </c>
      <c r="Z23" s="132">
        <v>106.8</v>
      </c>
      <c r="AA23" s="10" t="s">
        <v>85</v>
      </c>
      <c r="AB23" s="10" t="s">
        <v>85</v>
      </c>
      <c r="AC23" s="10" t="s">
        <v>85</v>
      </c>
      <c r="AD23" s="10">
        <v>168.4</v>
      </c>
      <c r="AE23" s="10" t="s">
        <v>85</v>
      </c>
      <c r="AF23" s="10" t="s">
        <v>85</v>
      </c>
      <c r="AG23" s="141" t="s">
        <v>85</v>
      </c>
      <c r="AH23" s="132" t="s">
        <v>6</v>
      </c>
      <c r="AI23" s="58" t="s">
        <v>6</v>
      </c>
      <c r="AJ23" s="76"/>
      <c r="AK23" s="76">
        <v>0</v>
      </c>
      <c r="AL23" s="10" t="s">
        <v>6</v>
      </c>
      <c r="AM23" s="58" t="s">
        <v>6</v>
      </c>
      <c r="AN23" s="58"/>
      <c r="AO23" s="134">
        <v>0</v>
      </c>
      <c r="AP23" s="10" t="s">
        <v>6</v>
      </c>
      <c r="AQ23" s="48">
        <v>0</v>
      </c>
      <c r="AR23" s="51">
        <v>0</v>
      </c>
      <c r="AS23" s="51">
        <v>0</v>
      </c>
      <c r="AT23" s="10" t="s">
        <v>6</v>
      </c>
      <c r="AU23" s="48">
        <v>0</v>
      </c>
      <c r="AV23" s="48">
        <v>0</v>
      </c>
      <c r="AW23" s="51">
        <v>0</v>
      </c>
      <c r="AX23" s="132">
        <v>3.9</v>
      </c>
      <c r="AY23" s="48">
        <v>3.9</v>
      </c>
      <c r="AZ23" s="51">
        <v>4.15</v>
      </c>
      <c r="BA23" s="51">
        <v>4.14</v>
      </c>
      <c r="BB23" s="10">
        <v>0.9</v>
      </c>
      <c r="BC23" s="48">
        <v>0.9</v>
      </c>
      <c r="BD23" s="48">
        <v>1.08</v>
      </c>
      <c r="BE23" s="150">
        <v>1.07</v>
      </c>
      <c r="BF23" s="132">
        <v>0.5</v>
      </c>
      <c r="BG23" s="10">
        <v>0.5</v>
      </c>
      <c r="BH23" s="10" t="s">
        <v>6</v>
      </c>
      <c r="BI23" s="141" t="s">
        <v>6</v>
      </c>
      <c r="BJ23" s="132" t="s">
        <v>6</v>
      </c>
      <c r="BK23" s="10" t="s">
        <v>6</v>
      </c>
      <c r="BL23" s="10" t="s">
        <v>6</v>
      </c>
      <c r="BM23" s="141" t="s">
        <v>6</v>
      </c>
      <c r="BN23" s="77">
        <f t="shared" si="0"/>
        <v>390.43</v>
      </c>
      <c r="BO23" s="77">
        <f t="shared" si="2"/>
        <v>399.3</v>
      </c>
      <c r="BP23" s="77">
        <f t="shared" si="3"/>
        <v>523.1299999999999</v>
      </c>
      <c r="BQ23" s="77">
        <f t="shared" si="3"/>
        <v>415.27000000000004</v>
      </c>
      <c r="BR23" s="78">
        <f t="shared" si="1"/>
        <v>3078.9</v>
      </c>
      <c r="BS23" s="79">
        <f t="shared" si="4"/>
        <v>3781.2</v>
      </c>
      <c r="BT23" s="79">
        <f t="shared" si="4"/>
        <v>3727.4999999999995</v>
      </c>
      <c r="BU23" s="80">
        <v>3139.09</v>
      </c>
    </row>
    <row r="24" spans="1:142" s="17" customFormat="1" ht="12.75">
      <c r="A24" s="73" t="s">
        <v>44</v>
      </c>
      <c r="B24" s="130">
        <v>37.7</v>
      </c>
      <c r="C24" s="19">
        <v>72</v>
      </c>
      <c r="D24" s="19">
        <v>83.77</v>
      </c>
      <c r="E24" s="19">
        <v>93.01</v>
      </c>
      <c r="F24" s="81">
        <v>577.6</v>
      </c>
      <c r="G24" s="81">
        <v>779.6</v>
      </c>
      <c r="H24" s="81">
        <v>850.2</v>
      </c>
      <c r="I24" s="133">
        <v>889.74</v>
      </c>
      <c r="J24" s="130">
        <v>212.1</v>
      </c>
      <c r="K24" s="18">
        <v>259.5</v>
      </c>
      <c r="L24" s="19">
        <v>261.24</v>
      </c>
      <c r="M24" s="19">
        <v>321.46</v>
      </c>
      <c r="N24" s="81">
        <v>3469.2</v>
      </c>
      <c r="O24" s="81">
        <v>4112.4</v>
      </c>
      <c r="P24" s="81">
        <v>3902.63</v>
      </c>
      <c r="Q24" s="133">
        <v>4325.38</v>
      </c>
      <c r="R24" s="81">
        <v>1.6</v>
      </c>
      <c r="S24" s="81">
        <v>1.6</v>
      </c>
      <c r="T24" s="81">
        <v>1.6</v>
      </c>
      <c r="U24" s="81">
        <v>1.6</v>
      </c>
      <c r="V24" s="82">
        <v>22</v>
      </c>
      <c r="W24" s="82">
        <v>22</v>
      </c>
      <c r="X24" s="82">
        <v>22.03</v>
      </c>
      <c r="Y24" s="82">
        <v>22.03</v>
      </c>
      <c r="Z24" s="130" t="s">
        <v>6</v>
      </c>
      <c r="AA24" s="18" t="s">
        <v>85</v>
      </c>
      <c r="AB24" s="18" t="s">
        <v>85</v>
      </c>
      <c r="AC24" s="18" t="s">
        <v>85</v>
      </c>
      <c r="AD24" s="18" t="s">
        <v>6</v>
      </c>
      <c r="AE24" s="18" t="s">
        <v>85</v>
      </c>
      <c r="AF24" s="18" t="s">
        <v>85</v>
      </c>
      <c r="AG24" s="140" t="s">
        <v>85</v>
      </c>
      <c r="AH24" s="130">
        <v>0.1</v>
      </c>
      <c r="AI24" s="18">
        <v>0.1</v>
      </c>
      <c r="AJ24" s="19">
        <v>0.1</v>
      </c>
      <c r="AK24" s="19">
        <v>0.1</v>
      </c>
      <c r="AL24" s="18" t="s">
        <v>6</v>
      </c>
      <c r="AM24" s="18">
        <v>0</v>
      </c>
      <c r="AN24" s="18">
        <v>0</v>
      </c>
      <c r="AO24" s="131">
        <v>0</v>
      </c>
      <c r="AP24" s="18" t="s">
        <v>6</v>
      </c>
      <c r="AQ24" s="50">
        <v>0</v>
      </c>
      <c r="AR24" s="49">
        <v>10.5</v>
      </c>
      <c r="AS24" s="49">
        <v>11.5</v>
      </c>
      <c r="AT24" s="18" t="s">
        <v>6</v>
      </c>
      <c r="AU24" s="50">
        <v>0</v>
      </c>
      <c r="AV24" s="50">
        <v>4</v>
      </c>
      <c r="AW24" s="49">
        <v>4.64</v>
      </c>
      <c r="AX24" s="130" t="s">
        <v>6</v>
      </c>
      <c r="AY24" s="49">
        <v>0</v>
      </c>
      <c r="AZ24" s="49">
        <v>0</v>
      </c>
      <c r="BA24" s="49">
        <v>0</v>
      </c>
      <c r="BB24" s="18" t="s">
        <v>6</v>
      </c>
      <c r="BC24" s="50">
        <v>0</v>
      </c>
      <c r="BD24" s="50">
        <v>0</v>
      </c>
      <c r="BE24" s="149">
        <v>0</v>
      </c>
      <c r="BF24" s="130" t="s">
        <v>6</v>
      </c>
      <c r="BG24" s="18" t="s">
        <v>6</v>
      </c>
      <c r="BH24" s="18" t="s">
        <v>6</v>
      </c>
      <c r="BI24" s="140" t="s">
        <v>6</v>
      </c>
      <c r="BJ24" s="130" t="s">
        <v>6</v>
      </c>
      <c r="BK24" s="18" t="s">
        <v>6</v>
      </c>
      <c r="BL24" s="18" t="s">
        <v>6</v>
      </c>
      <c r="BM24" s="140" t="s">
        <v>6</v>
      </c>
      <c r="BN24" s="20">
        <f t="shared" si="0"/>
        <v>251.5</v>
      </c>
      <c r="BO24" s="20">
        <f t="shared" si="2"/>
        <v>333.20000000000005</v>
      </c>
      <c r="BP24" s="20">
        <f t="shared" si="3"/>
        <v>357.21000000000004</v>
      </c>
      <c r="BQ24" s="20">
        <f t="shared" si="3"/>
        <v>427.67</v>
      </c>
      <c r="BR24" s="21">
        <f t="shared" si="1"/>
        <v>4068.7999999999997</v>
      </c>
      <c r="BS24" s="83">
        <f t="shared" si="4"/>
        <v>4914</v>
      </c>
      <c r="BT24" s="83">
        <f t="shared" si="4"/>
        <v>4778.86</v>
      </c>
      <c r="BU24" s="84">
        <v>5241.78</v>
      </c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</row>
    <row r="25" spans="1:73" ht="12.75">
      <c r="A25" s="75" t="s">
        <v>10</v>
      </c>
      <c r="B25" s="132">
        <v>351</v>
      </c>
      <c r="C25" s="10">
        <v>377.8</v>
      </c>
      <c r="D25" s="11">
        <v>371.8</v>
      </c>
      <c r="E25" s="11">
        <v>388.2</v>
      </c>
      <c r="F25" s="10">
        <v>5712.4</v>
      </c>
      <c r="G25" s="10">
        <v>6273.6</v>
      </c>
      <c r="H25" s="10">
        <v>6428.1</v>
      </c>
      <c r="I25" s="129">
        <v>6619.6</v>
      </c>
      <c r="J25" s="132">
        <v>441.2</v>
      </c>
      <c r="K25" s="10">
        <v>466.3</v>
      </c>
      <c r="L25" s="11">
        <v>454.7</v>
      </c>
      <c r="M25" s="11">
        <v>436.6</v>
      </c>
      <c r="N25" s="10">
        <v>7082.2</v>
      </c>
      <c r="O25" s="10">
        <v>9056.4</v>
      </c>
      <c r="P25" s="10">
        <v>7662.5</v>
      </c>
      <c r="Q25" s="129">
        <v>7841.9</v>
      </c>
      <c r="R25" s="11">
        <v>27.01</v>
      </c>
      <c r="S25" s="11">
        <v>27</v>
      </c>
      <c r="T25" s="11">
        <v>29.22</v>
      </c>
      <c r="U25" s="11">
        <v>29.7</v>
      </c>
      <c r="V25" s="10">
        <v>203.9</v>
      </c>
      <c r="W25" s="10">
        <v>203.9</v>
      </c>
      <c r="X25" s="11">
        <v>211.54</v>
      </c>
      <c r="Y25" s="11">
        <v>207.5</v>
      </c>
      <c r="Z25" s="132" t="s">
        <v>6</v>
      </c>
      <c r="AA25" s="10" t="s">
        <v>85</v>
      </c>
      <c r="AB25" s="10" t="s">
        <v>85</v>
      </c>
      <c r="AC25" s="10" t="s">
        <v>85</v>
      </c>
      <c r="AD25" s="10" t="s">
        <v>6</v>
      </c>
      <c r="AE25" s="10" t="s">
        <v>85</v>
      </c>
      <c r="AF25" s="10" t="s">
        <v>85</v>
      </c>
      <c r="AG25" s="141" t="s">
        <v>85</v>
      </c>
      <c r="AH25" s="132">
        <v>3.7</v>
      </c>
      <c r="AI25" s="10">
        <v>3.7</v>
      </c>
      <c r="AJ25" s="11">
        <v>3.41</v>
      </c>
      <c r="AK25" s="11">
        <v>3.71</v>
      </c>
      <c r="AL25" s="10">
        <v>22.2</v>
      </c>
      <c r="AM25" s="10">
        <v>22.2</v>
      </c>
      <c r="AN25" s="10">
        <v>19.8</v>
      </c>
      <c r="AO25" s="129">
        <v>21.66</v>
      </c>
      <c r="AP25" s="10">
        <v>730.5</v>
      </c>
      <c r="AQ25" s="51">
        <v>732</v>
      </c>
      <c r="AR25" s="51">
        <v>879.68</v>
      </c>
      <c r="AS25" s="51">
        <v>857.5</v>
      </c>
      <c r="AT25" s="10">
        <v>1777</v>
      </c>
      <c r="AU25" s="48">
        <v>1781.4</v>
      </c>
      <c r="AV25" s="48">
        <v>4233.4</v>
      </c>
      <c r="AW25" s="51">
        <v>4605.23</v>
      </c>
      <c r="AX25" s="132">
        <v>217.7</v>
      </c>
      <c r="AY25" s="48">
        <v>259.1</v>
      </c>
      <c r="AZ25" s="51">
        <v>265.12</v>
      </c>
      <c r="BA25" s="51">
        <v>213.75</v>
      </c>
      <c r="BB25" s="10">
        <v>303.2</v>
      </c>
      <c r="BC25" s="48">
        <v>460.4</v>
      </c>
      <c r="BD25" s="48">
        <v>502.46</v>
      </c>
      <c r="BE25" s="150">
        <v>369.85</v>
      </c>
      <c r="BF25" s="132" t="s">
        <v>6</v>
      </c>
      <c r="BG25" s="10" t="s">
        <v>6</v>
      </c>
      <c r="BH25" s="10" t="s">
        <v>6</v>
      </c>
      <c r="BI25" s="141" t="s">
        <v>6</v>
      </c>
      <c r="BJ25" s="132" t="s">
        <v>6</v>
      </c>
      <c r="BK25" s="10" t="s">
        <v>6</v>
      </c>
      <c r="BL25" s="10" t="s">
        <v>6</v>
      </c>
      <c r="BM25" s="141" t="s">
        <v>6</v>
      </c>
      <c r="BN25" s="77">
        <f t="shared" si="0"/>
        <v>1771.1100000000001</v>
      </c>
      <c r="BO25" s="77">
        <f t="shared" si="2"/>
        <v>1865.9</v>
      </c>
      <c r="BP25" s="77">
        <f t="shared" si="3"/>
        <v>2003.9299999999998</v>
      </c>
      <c r="BQ25" s="77">
        <f t="shared" si="3"/>
        <v>1929.46</v>
      </c>
      <c r="BR25" s="78">
        <f t="shared" si="1"/>
        <v>15100.9</v>
      </c>
      <c r="BS25" s="79">
        <f t="shared" si="4"/>
        <v>17797.9</v>
      </c>
      <c r="BT25" s="79">
        <f t="shared" si="4"/>
        <v>19057.8</v>
      </c>
      <c r="BU25" s="80">
        <v>19665.74</v>
      </c>
    </row>
    <row r="26" spans="1:142" s="17" customFormat="1" ht="12.75">
      <c r="A26" s="73" t="s">
        <v>11</v>
      </c>
      <c r="B26" s="130">
        <v>296.7</v>
      </c>
      <c r="C26" s="18">
        <v>301.3</v>
      </c>
      <c r="D26" s="19">
        <v>296.14</v>
      </c>
      <c r="E26" s="19">
        <v>314.56</v>
      </c>
      <c r="F26" s="18">
        <v>2398.3</v>
      </c>
      <c r="G26" s="18">
        <v>2508.3</v>
      </c>
      <c r="H26" s="18">
        <v>2429.54</v>
      </c>
      <c r="I26" s="131">
        <v>2583.92</v>
      </c>
      <c r="J26" s="130">
        <v>151.6</v>
      </c>
      <c r="K26" s="18">
        <v>149.5</v>
      </c>
      <c r="L26" s="19">
        <v>149.05</v>
      </c>
      <c r="M26" s="19">
        <v>146.05</v>
      </c>
      <c r="N26" s="18">
        <v>3518.1</v>
      </c>
      <c r="O26" s="18">
        <v>3392.7</v>
      </c>
      <c r="P26" s="18">
        <v>3626</v>
      </c>
      <c r="Q26" s="131">
        <v>3446.91</v>
      </c>
      <c r="R26" s="18" t="s">
        <v>6</v>
      </c>
      <c r="S26" s="81" t="s">
        <v>6</v>
      </c>
      <c r="T26" s="82">
        <v>0</v>
      </c>
      <c r="U26" s="82">
        <v>0</v>
      </c>
      <c r="V26" s="18" t="s">
        <v>6</v>
      </c>
      <c r="W26" s="81" t="s">
        <v>6</v>
      </c>
      <c r="X26" s="82">
        <v>0</v>
      </c>
      <c r="Y26" s="82">
        <v>0</v>
      </c>
      <c r="Z26" s="130" t="s">
        <v>6</v>
      </c>
      <c r="AA26" s="18" t="s">
        <v>85</v>
      </c>
      <c r="AB26" s="18" t="s">
        <v>85</v>
      </c>
      <c r="AC26" s="18" t="s">
        <v>85</v>
      </c>
      <c r="AD26" s="18" t="s">
        <v>6</v>
      </c>
      <c r="AE26" s="18" t="s">
        <v>85</v>
      </c>
      <c r="AF26" s="18" t="s">
        <v>85</v>
      </c>
      <c r="AG26" s="140" t="s">
        <v>85</v>
      </c>
      <c r="AH26" s="130" t="s">
        <v>6</v>
      </c>
      <c r="AI26" s="81" t="s">
        <v>6</v>
      </c>
      <c r="AJ26" s="82"/>
      <c r="AK26" s="82">
        <v>0</v>
      </c>
      <c r="AL26" s="18" t="s">
        <v>6</v>
      </c>
      <c r="AM26" s="81" t="s">
        <v>6</v>
      </c>
      <c r="AN26" s="81"/>
      <c r="AO26" s="133">
        <v>0</v>
      </c>
      <c r="AP26" s="18">
        <v>968.2</v>
      </c>
      <c r="AQ26" s="50">
        <v>974.8</v>
      </c>
      <c r="AR26" s="49">
        <v>958.29</v>
      </c>
      <c r="AS26" s="49">
        <v>992.13</v>
      </c>
      <c r="AT26" s="18">
        <v>4176.5</v>
      </c>
      <c r="AU26" s="50">
        <v>4182.1</v>
      </c>
      <c r="AV26" s="50">
        <v>4171.07</v>
      </c>
      <c r="AW26" s="49">
        <v>4169.79</v>
      </c>
      <c r="AX26" s="130">
        <v>264.4</v>
      </c>
      <c r="AY26" s="50">
        <v>234.8</v>
      </c>
      <c r="AZ26" s="49">
        <v>254.55</v>
      </c>
      <c r="BA26" s="49">
        <v>170.01</v>
      </c>
      <c r="BB26" s="18">
        <v>136</v>
      </c>
      <c r="BC26" s="50">
        <v>113.1</v>
      </c>
      <c r="BD26" s="50">
        <v>112.8</v>
      </c>
      <c r="BE26" s="149">
        <v>128.86</v>
      </c>
      <c r="BF26" s="130" t="s">
        <v>6</v>
      </c>
      <c r="BG26" s="18" t="s">
        <v>6</v>
      </c>
      <c r="BH26" s="18" t="s">
        <v>6</v>
      </c>
      <c r="BI26" s="140" t="s">
        <v>6</v>
      </c>
      <c r="BJ26" s="130" t="s">
        <v>6</v>
      </c>
      <c r="BK26" s="18" t="s">
        <v>6</v>
      </c>
      <c r="BL26" s="18" t="s">
        <v>6</v>
      </c>
      <c r="BM26" s="140" t="s">
        <v>6</v>
      </c>
      <c r="BN26" s="20">
        <f t="shared" si="0"/>
        <v>1680.9</v>
      </c>
      <c r="BO26" s="20">
        <f t="shared" si="2"/>
        <v>1660.3999999999999</v>
      </c>
      <c r="BP26" s="20">
        <f t="shared" si="3"/>
        <v>1658.03</v>
      </c>
      <c r="BQ26" s="20">
        <f t="shared" si="3"/>
        <v>1622.75</v>
      </c>
      <c r="BR26" s="21">
        <f t="shared" si="1"/>
        <v>10228.9</v>
      </c>
      <c r="BS26" s="83">
        <f t="shared" si="4"/>
        <v>10196.2</v>
      </c>
      <c r="BT26" s="83">
        <f t="shared" si="4"/>
        <v>10339.41</v>
      </c>
      <c r="BU26" s="84">
        <v>10329.48</v>
      </c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</row>
    <row r="27" spans="1:73" ht="12.75">
      <c r="A27" s="75" t="s">
        <v>17</v>
      </c>
      <c r="B27" s="132">
        <v>113.1</v>
      </c>
      <c r="C27" s="10">
        <v>132.3</v>
      </c>
      <c r="D27" s="11">
        <v>159.57</v>
      </c>
      <c r="E27" s="11">
        <v>195.36</v>
      </c>
      <c r="F27" s="10">
        <v>2864</v>
      </c>
      <c r="G27" s="10">
        <v>3373.5</v>
      </c>
      <c r="H27" s="10">
        <v>3391.28</v>
      </c>
      <c r="I27" s="129">
        <v>5450</v>
      </c>
      <c r="J27" s="132">
        <v>250.7</v>
      </c>
      <c r="K27" s="10">
        <v>283.7</v>
      </c>
      <c r="L27" s="11">
        <v>506.99</v>
      </c>
      <c r="M27" s="11">
        <v>612.77</v>
      </c>
      <c r="N27" s="10">
        <v>3112.6</v>
      </c>
      <c r="O27" s="10">
        <v>3698.6</v>
      </c>
      <c r="P27" s="10">
        <v>10084.01</v>
      </c>
      <c r="Q27" s="129">
        <v>12574</v>
      </c>
      <c r="R27" s="11">
        <v>6.59</v>
      </c>
      <c r="S27" s="11">
        <v>7.7</v>
      </c>
      <c r="T27" s="11">
        <v>15.61</v>
      </c>
      <c r="U27" s="11">
        <v>16.62</v>
      </c>
      <c r="V27" s="11">
        <v>5</v>
      </c>
      <c r="W27" s="11">
        <v>6</v>
      </c>
      <c r="X27" s="11">
        <v>150.67</v>
      </c>
      <c r="Y27" s="11">
        <v>193</v>
      </c>
      <c r="Z27" s="132" t="s">
        <v>6</v>
      </c>
      <c r="AA27" s="10" t="s">
        <v>85</v>
      </c>
      <c r="AB27" s="10" t="s">
        <v>85</v>
      </c>
      <c r="AC27" s="10" t="s">
        <v>85</v>
      </c>
      <c r="AD27" s="10" t="s">
        <v>6</v>
      </c>
      <c r="AE27" s="10" t="s">
        <v>85</v>
      </c>
      <c r="AF27" s="10" t="s">
        <v>85</v>
      </c>
      <c r="AG27" s="141" t="s">
        <v>85</v>
      </c>
      <c r="AH27" s="132">
        <v>29.1</v>
      </c>
      <c r="AI27" s="10">
        <v>33.9</v>
      </c>
      <c r="AJ27" s="11">
        <v>43.6</v>
      </c>
      <c r="AK27" s="11">
        <v>62.63</v>
      </c>
      <c r="AL27" s="11">
        <v>174</v>
      </c>
      <c r="AM27" s="11">
        <v>201.5</v>
      </c>
      <c r="AN27" s="11">
        <v>106.81</v>
      </c>
      <c r="AO27" s="129">
        <v>393</v>
      </c>
      <c r="AP27" s="10" t="s">
        <v>6</v>
      </c>
      <c r="AQ27" s="48">
        <v>0</v>
      </c>
      <c r="AR27" s="51">
        <v>0</v>
      </c>
      <c r="AS27" s="51">
        <v>0</v>
      </c>
      <c r="AT27" s="10" t="s">
        <v>6</v>
      </c>
      <c r="AU27" s="48">
        <v>0</v>
      </c>
      <c r="AV27" s="48">
        <v>0</v>
      </c>
      <c r="AW27" s="51">
        <v>0</v>
      </c>
      <c r="AX27" s="132">
        <v>197.1</v>
      </c>
      <c r="AY27" s="48">
        <v>287.5</v>
      </c>
      <c r="AZ27" s="51">
        <v>299.91</v>
      </c>
      <c r="BA27" s="51">
        <v>299.91</v>
      </c>
      <c r="BB27" s="10">
        <v>236.3</v>
      </c>
      <c r="BC27" s="48">
        <v>413.7</v>
      </c>
      <c r="BD27" s="48">
        <v>461.17</v>
      </c>
      <c r="BE27" s="150">
        <v>461.17</v>
      </c>
      <c r="BF27" s="132" t="s">
        <v>6</v>
      </c>
      <c r="BG27" s="10" t="s">
        <v>6</v>
      </c>
      <c r="BH27" s="10" t="s">
        <v>6</v>
      </c>
      <c r="BI27" s="141" t="s">
        <v>6</v>
      </c>
      <c r="BJ27" s="132" t="s">
        <v>6</v>
      </c>
      <c r="BK27" s="10" t="s">
        <v>6</v>
      </c>
      <c r="BL27" s="10" t="s">
        <v>6</v>
      </c>
      <c r="BM27" s="141" t="s">
        <v>6</v>
      </c>
      <c r="BN27" s="77">
        <f t="shared" si="0"/>
        <v>596.5899999999999</v>
      </c>
      <c r="BO27" s="77">
        <f t="shared" si="2"/>
        <v>745.0999999999999</v>
      </c>
      <c r="BP27" s="77">
        <f t="shared" si="3"/>
        <v>1025.68</v>
      </c>
      <c r="BQ27" s="77">
        <f t="shared" si="3"/>
        <v>1187.29</v>
      </c>
      <c r="BR27" s="78">
        <f t="shared" si="1"/>
        <v>6391.900000000001</v>
      </c>
      <c r="BS27" s="79">
        <f t="shared" si="4"/>
        <v>7693.3</v>
      </c>
      <c r="BT27" s="79">
        <f t="shared" si="4"/>
        <v>14193.94</v>
      </c>
      <c r="BU27" s="80">
        <v>19071.17</v>
      </c>
    </row>
    <row r="28" spans="1:142" s="17" customFormat="1" ht="12.75">
      <c r="A28" s="73" t="s">
        <v>22</v>
      </c>
      <c r="B28" s="130">
        <v>1540.6</v>
      </c>
      <c r="C28" s="19">
        <v>1537</v>
      </c>
      <c r="D28" s="19">
        <v>1560</v>
      </c>
      <c r="E28" s="19">
        <v>1549</v>
      </c>
      <c r="F28" s="81">
        <v>10396.6</v>
      </c>
      <c r="G28" s="82">
        <v>9513</v>
      </c>
      <c r="H28" s="82">
        <v>10538</v>
      </c>
      <c r="I28" s="133">
        <v>9785</v>
      </c>
      <c r="J28" s="130">
        <v>451.8</v>
      </c>
      <c r="K28" s="19">
        <v>611</v>
      </c>
      <c r="L28" s="19">
        <v>591</v>
      </c>
      <c r="M28" s="19">
        <v>474</v>
      </c>
      <c r="N28" s="18">
        <v>6172.6</v>
      </c>
      <c r="O28" s="19">
        <v>7504</v>
      </c>
      <c r="P28" s="19">
        <v>8778</v>
      </c>
      <c r="Q28" s="131">
        <v>8008</v>
      </c>
      <c r="R28" s="19">
        <v>17.51</v>
      </c>
      <c r="S28" s="19">
        <v>17.5</v>
      </c>
      <c r="T28" s="19">
        <v>18.88</v>
      </c>
      <c r="U28" s="19">
        <v>22</v>
      </c>
      <c r="V28" s="81">
        <v>91.1</v>
      </c>
      <c r="W28" s="81">
        <v>91.1</v>
      </c>
      <c r="X28" s="82">
        <v>104</v>
      </c>
      <c r="Y28" s="82">
        <v>119</v>
      </c>
      <c r="Z28" s="130" t="s">
        <v>6</v>
      </c>
      <c r="AA28" s="18" t="s">
        <v>85</v>
      </c>
      <c r="AB28" s="18" t="s">
        <v>85</v>
      </c>
      <c r="AC28" s="18" t="s">
        <v>85</v>
      </c>
      <c r="AD28" s="18" t="s">
        <v>6</v>
      </c>
      <c r="AE28" s="18" t="s">
        <v>85</v>
      </c>
      <c r="AF28" s="18" t="s">
        <v>85</v>
      </c>
      <c r="AG28" s="140" t="s">
        <v>85</v>
      </c>
      <c r="AH28" s="130" t="s">
        <v>6</v>
      </c>
      <c r="AI28" s="81" t="s">
        <v>6</v>
      </c>
      <c r="AJ28" s="82"/>
      <c r="AK28" s="82">
        <v>0</v>
      </c>
      <c r="AL28" s="18" t="s">
        <v>6</v>
      </c>
      <c r="AM28" s="81" t="s">
        <v>6</v>
      </c>
      <c r="AN28" s="81"/>
      <c r="AO28" s="133">
        <v>0</v>
      </c>
      <c r="AP28" s="18">
        <v>198.2</v>
      </c>
      <c r="AQ28" s="50">
        <v>204.2</v>
      </c>
      <c r="AR28" s="49">
        <v>206.2</v>
      </c>
      <c r="AS28" s="49">
        <v>214.48</v>
      </c>
      <c r="AT28" s="81">
        <v>321.6</v>
      </c>
      <c r="AU28" s="50">
        <v>331.6</v>
      </c>
      <c r="AV28" s="50">
        <v>339.58</v>
      </c>
      <c r="AW28" s="49">
        <v>357.24</v>
      </c>
      <c r="AX28" s="130">
        <v>113.6</v>
      </c>
      <c r="AY28" s="50">
        <v>116.5</v>
      </c>
      <c r="AZ28" s="49">
        <v>116.52</v>
      </c>
      <c r="BA28" s="49">
        <v>120.76</v>
      </c>
      <c r="BB28" s="18">
        <v>96.6</v>
      </c>
      <c r="BC28" s="50">
        <v>100.6</v>
      </c>
      <c r="BD28" s="50">
        <v>106.47</v>
      </c>
      <c r="BE28" s="149">
        <v>109.04</v>
      </c>
      <c r="BF28" s="130" t="s">
        <v>6</v>
      </c>
      <c r="BG28" s="18" t="s">
        <v>6</v>
      </c>
      <c r="BH28" s="18" t="s">
        <v>6</v>
      </c>
      <c r="BI28" s="140" t="s">
        <v>6</v>
      </c>
      <c r="BJ28" s="130" t="s">
        <v>6</v>
      </c>
      <c r="BK28" s="18" t="s">
        <v>6</v>
      </c>
      <c r="BL28" s="18" t="s">
        <v>6</v>
      </c>
      <c r="BM28" s="140" t="s">
        <v>6</v>
      </c>
      <c r="BN28" s="20">
        <f t="shared" si="0"/>
        <v>2321.7099999999996</v>
      </c>
      <c r="BO28" s="20">
        <f t="shared" si="2"/>
        <v>2486.2</v>
      </c>
      <c r="BP28" s="20">
        <f t="shared" si="3"/>
        <v>2492.6</v>
      </c>
      <c r="BQ28" s="20">
        <f t="shared" si="3"/>
        <v>2380.2400000000002</v>
      </c>
      <c r="BR28" s="21">
        <f t="shared" si="1"/>
        <v>17078.499999999996</v>
      </c>
      <c r="BS28" s="83">
        <f t="shared" si="4"/>
        <v>17540.299999999996</v>
      </c>
      <c r="BT28" s="83">
        <f t="shared" si="4"/>
        <v>19866.050000000003</v>
      </c>
      <c r="BU28" s="84">
        <v>18378.28</v>
      </c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</row>
    <row r="29" spans="1:73" ht="12.75">
      <c r="A29" s="75" t="s">
        <v>45</v>
      </c>
      <c r="B29" s="132">
        <v>38.4</v>
      </c>
      <c r="C29" s="10">
        <v>68.7</v>
      </c>
      <c r="D29" s="11">
        <v>49.47</v>
      </c>
      <c r="E29" s="11">
        <v>51.93</v>
      </c>
      <c r="F29" s="10">
        <v>281.9</v>
      </c>
      <c r="G29" s="10">
        <v>286.3</v>
      </c>
      <c r="H29" s="10">
        <v>405.85</v>
      </c>
      <c r="I29" s="129">
        <v>440.59</v>
      </c>
      <c r="J29" s="132">
        <v>19.9</v>
      </c>
      <c r="K29" s="10">
        <v>22.2</v>
      </c>
      <c r="L29" s="11">
        <v>20.83</v>
      </c>
      <c r="M29" s="11">
        <v>21.73</v>
      </c>
      <c r="N29" s="10">
        <v>221.8</v>
      </c>
      <c r="O29" s="10">
        <v>236.5</v>
      </c>
      <c r="P29" s="10">
        <v>200.32</v>
      </c>
      <c r="Q29" s="129">
        <v>219.82</v>
      </c>
      <c r="R29" s="10" t="s">
        <v>6</v>
      </c>
      <c r="S29" s="11">
        <v>0</v>
      </c>
      <c r="T29" s="11">
        <v>0</v>
      </c>
      <c r="U29" s="11">
        <v>0</v>
      </c>
      <c r="V29" s="11" t="s">
        <v>6</v>
      </c>
      <c r="W29" s="11">
        <v>0</v>
      </c>
      <c r="X29" s="11">
        <v>0</v>
      </c>
      <c r="Y29" s="11">
        <v>0</v>
      </c>
      <c r="Z29" s="132" t="s">
        <v>6</v>
      </c>
      <c r="AA29" s="10" t="s">
        <v>85</v>
      </c>
      <c r="AB29" s="10" t="s">
        <v>85</v>
      </c>
      <c r="AC29" s="10" t="s">
        <v>85</v>
      </c>
      <c r="AD29" s="10" t="s">
        <v>6</v>
      </c>
      <c r="AE29" s="10" t="s">
        <v>85</v>
      </c>
      <c r="AF29" s="10" t="s">
        <v>85</v>
      </c>
      <c r="AG29" s="141" t="s">
        <v>85</v>
      </c>
      <c r="AH29" s="132" t="s">
        <v>6</v>
      </c>
      <c r="AI29" s="58" t="s">
        <v>6</v>
      </c>
      <c r="AJ29" s="76"/>
      <c r="AK29" s="76">
        <v>0</v>
      </c>
      <c r="AL29" s="10" t="s">
        <v>6</v>
      </c>
      <c r="AM29" s="58" t="s">
        <v>6</v>
      </c>
      <c r="AN29" s="58"/>
      <c r="AO29" s="134">
        <v>0</v>
      </c>
      <c r="AP29" s="10" t="s">
        <v>6</v>
      </c>
      <c r="AQ29" s="48">
        <v>0</v>
      </c>
      <c r="AR29" s="51">
        <v>0</v>
      </c>
      <c r="AS29" s="51">
        <v>0</v>
      </c>
      <c r="AT29" s="10" t="s">
        <v>6</v>
      </c>
      <c r="AU29" s="48">
        <v>0</v>
      </c>
      <c r="AV29" s="48">
        <v>0</v>
      </c>
      <c r="AW29" s="51">
        <v>0</v>
      </c>
      <c r="AX29" s="132">
        <v>9</v>
      </c>
      <c r="AY29" s="48">
        <v>10.5</v>
      </c>
      <c r="AZ29" s="51">
        <v>10.47</v>
      </c>
      <c r="BA29" s="51">
        <v>10.47</v>
      </c>
      <c r="BB29" s="10">
        <v>7.8</v>
      </c>
      <c r="BC29" s="48">
        <v>24.1</v>
      </c>
      <c r="BD29" s="48">
        <v>24.14</v>
      </c>
      <c r="BE29" s="150">
        <v>24.14</v>
      </c>
      <c r="BF29" s="132" t="s">
        <v>6</v>
      </c>
      <c r="BG29" s="10" t="s">
        <v>6</v>
      </c>
      <c r="BH29" s="10" t="s">
        <v>6</v>
      </c>
      <c r="BI29" s="141" t="s">
        <v>6</v>
      </c>
      <c r="BJ29" s="132" t="s">
        <v>6</v>
      </c>
      <c r="BK29" s="10" t="s">
        <v>6</v>
      </c>
      <c r="BL29" s="10" t="s">
        <v>6</v>
      </c>
      <c r="BM29" s="141" t="s">
        <v>6</v>
      </c>
      <c r="BN29" s="77">
        <f t="shared" si="0"/>
        <v>67.3</v>
      </c>
      <c r="BO29" s="77">
        <f t="shared" si="2"/>
        <v>101.4</v>
      </c>
      <c r="BP29" s="77">
        <f t="shared" si="3"/>
        <v>80.77</v>
      </c>
      <c r="BQ29" s="77">
        <f t="shared" si="3"/>
        <v>84.13</v>
      </c>
      <c r="BR29" s="78">
        <f t="shared" si="1"/>
        <v>511.5</v>
      </c>
      <c r="BS29" s="79">
        <f t="shared" si="4"/>
        <v>546.9</v>
      </c>
      <c r="BT29" s="79">
        <f t="shared" si="4"/>
        <v>630.3100000000001</v>
      </c>
      <c r="BU29" s="80">
        <v>684.55</v>
      </c>
    </row>
    <row r="30" spans="1:142" s="17" customFormat="1" ht="12.75">
      <c r="A30" s="73" t="s">
        <v>18</v>
      </c>
      <c r="B30" s="130">
        <v>32.9</v>
      </c>
      <c r="C30" s="18">
        <v>30.2</v>
      </c>
      <c r="D30" s="19">
        <v>32.31</v>
      </c>
      <c r="E30" s="19">
        <v>33.15</v>
      </c>
      <c r="F30" s="18">
        <v>294.8</v>
      </c>
      <c r="G30" s="18">
        <v>241.9</v>
      </c>
      <c r="H30" s="18">
        <v>300.42</v>
      </c>
      <c r="I30" s="131">
        <v>316.57</v>
      </c>
      <c r="J30" s="130">
        <v>44.3</v>
      </c>
      <c r="K30" s="18">
        <v>41.8</v>
      </c>
      <c r="L30" s="19">
        <v>39.46</v>
      </c>
      <c r="M30" s="19">
        <v>40.45</v>
      </c>
      <c r="N30" s="18">
        <v>415.8</v>
      </c>
      <c r="O30" s="18">
        <v>356.5</v>
      </c>
      <c r="P30" s="18">
        <v>385.01</v>
      </c>
      <c r="Q30" s="131">
        <v>403.37</v>
      </c>
      <c r="R30" s="18" t="s">
        <v>6</v>
      </c>
      <c r="S30" s="82" t="s">
        <v>6</v>
      </c>
      <c r="T30" s="82">
        <v>0</v>
      </c>
      <c r="U30" s="82">
        <v>0</v>
      </c>
      <c r="V30" s="19" t="s">
        <v>6</v>
      </c>
      <c r="W30" s="82" t="s">
        <v>6</v>
      </c>
      <c r="X30" s="82">
        <v>0</v>
      </c>
      <c r="Y30" s="82">
        <v>0</v>
      </c>
      <c r="Z30" s="130" t="s">
        <v>6</v>
      </c>
      <c r="AA30" s="18" t="s">
        <v>85</v>
      </c>
      <c r="AB30" s="18" t="s">
        <v>85</v>
      </c>
      <c r="AC30" s="18" t="s">
        <v>85</v>
      </c>
      <c r="AD30" s="18" t="s">
        <v>6</v>
      </c>
      <c r="AE30" s="18" t="s">
        <v>85</v>
      </c>
      <c r="AF30" s="18" t="s">
        <v>85</v>
      </c>
      <c r="AG30" s="140" t="s">
        <v>85</v>
      </c>
      <c r="AH30" s="130" t="s">
        <v>6</v>
      </c>
      <c r="AI30" s="81" t="s">
        <v>6</v>
      </c>
      <c r="AJ30" s="82"/>
      <c r="AK30" s="82">
        <v>0</v>
      </c>
      <c r="AL30" s="18" t="s">
        <v>6</v>
      </c>
      <c r="AM30" s="81" t="s">
        <v>6</v>
      </c>
      <c r="AN30" s="81"/>
      <c r="AO30" s="133">
        <v>0</v>
      </c>
      <c r="AP30" s="18">
        <v>12.4</v>
      </c>
      <c r="AQ30" s="50">
        <v>12.4</v>
      </c>
      <c r="AR30" s="49">
        <v>22.62</v>
      </c>
      <c r="AS30" s="49">
        <v>23.12</v>
      </c>
      <c r="AT30" s="18">
        <v>17.1</v>
      </c>
      <c r="AU30" s="50">
        <v>17.1</v>
      </c>
      <c r="AV30" s="50">
        <v>28.83</v>
      </c>
      <c r="AW30" s="49">
        <v>29.19</v>
      </c>
      <c r="AX30" s="130">
        <v>17.4</v>
      </c>
      <c r="AY30" s="50">
        <v>16.8</v>
      </c>
      <c r="AZ30" s="49">
        <v>16.84</v>
      </c>
      <c r="BA30" s="49">
        <v>16.85</v>
      </c>
      <c r="BB30" s="18">
        <v>72</v>
      </c>
      <c r="BC30" s="50">
        <v>71.4</v>
      </c>
      <c r="BD30" s="50">
        <v>74.82</v>
      </c>
      <c r="BE30" s="149">
        <v>74.81</v>
      </c>
      <c r="BF30" s="130" t="s">
        <v>6</v>
      </c>
      <c r="BG30" s="18" t="s">
        <v>6</v>
      </c>
      <c r="BH30" s="18" t="s">
        <v>6</v>
      </c>
      <c r="BI30" s="140" t="s">
        <v>6</v>
      </c>
      <c r="BJ30" s="130" t="s">
        <v>6</v>
      </c>
      <c r="BK30" s="18" t="s">
        <v>6</v>
      </c>
      <c r="BL30" s="18" t="s">
        <v>6</v>
      </c>
      <c r="BM30" s="140" t="s">
        <v>6</v>
      </c>
      <c r="BN30" s="20">
        <f t="shared" si="0"/>
        <v>107</v>
      </c>
      <c r="BO30" s="20">
        <f t="shared" si="2"/>
        <v>101.2</v>
      </c>
      <c r="BP30" s="20">
        <f t="shared" si="3"/>
        <v>111.23000000000002</v>
      </c>
      <c r="BQ30" s="20">
        <f t="shared" si="3"/>
        <v>113.57</v>
      </c>
      <c r="BR30" s="21">
        <f t="shared" si="1"/>
        <v>799.7</v>
      </c>
      <c r="BS30" s="83">
        <f t="shared" si="4"/>
        <v>686.9</v>
      </c>
      <c r="BT30" s="83">
        <f t="shared" si="4"/>
        <v>789.0800000000002</v>
      </c>
      <c r="BU30" s="84">
        <v>823.94</v>
      </c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</row>
    <row r="31" spans="1:73" ht="12.75">
      <c r="A31" s="75" t="s">
        <v>12</v>
      </c>
      <c r="B31" s="132">
        <v>27.1</v>
      </c>
      <c r="C31" s="11">
        <v>27</v>
      </c>
      <c r="D31" s="11">
        <v>43.68</v>
      </c>
      <c r="E31" s="11">
        <v>49.68</v>
      </c>
      <c r="F31" s="10">
        <v>328.3</v>
      </c>
      <c r="G31" s="10">
        <v>211.5</v>
      </c>
      <c r="H31" s="10">
        <v>275.71</v>
      </c>
      <c r="I31" s="129">
        <v>292.95</v>
      </c>
      <c r="J31" s="132">
        <v>10.6</v>
      </c>
      <c r="K31" s="10">
        <v>17.5</v>
      </c>
      <c r="L31" s="11">
        <v>37.42</v>
      </c>
      <c r="M31" s="11">
        <v>39.33</v>
      </c>
      <c r="N31" s="10">
        <v>179.1</v>
      </c>
      <c r="O31" s="10">
        <v>115.6</v>
      </c>
      <c r="P31" s="10">
        <v>221</v>
      </c>
      <c r="Q31" s="129">
        <v>236.68</v>
      </c>
      <c r="R31" s="10" t="s">
        <v>6</v>
      </c>
      <c r="S31" s="10">
        <v>0.1</v>
      </c>
      <c r="T31" s="10">
        <v>0.13</v>
      </c>
      <c r="U31" s="10">
        <v>0.16</v>
      </c>
      <c r="V31" s="10" t="s">
        <v>6</v>
      </c>
      <c r="W31" s="11">
        <v>0</v>
      </c>
      <c r="X31" s="11">
        <v>0</v>
      </c>
      <c r="Y31" s="11">
        <v>166.83</v>
      </c>
      <c r="Z31" s="132" t="s">
        <v>6</v>
      </c>
      <c r="AA31" s="10" t="s">
        <v>85</v>
      </c>
      <c r="AB31" s="10" t="s">
        <v>85</v>
      </c>
      <c r="AC31" s="10" t="s">
        <v>85</v>
      </c>
      <c r="AD31" s="10" t="s">
        <v>6</v>
      </c>
      <c r="AE31" s="10" t="s">
        <v>85</v>
      </c>
      <c r="AF31" s="10" t="s">
        <v>85</v>
      </c>
      <c r="AG31" s="141" t="s">
        <v>85</v>
      </c>
      <c r="AH31" s="132">
        <v>1.9</v>
      </c>
      <c r="AI31" s="10">
        <v>1.9</v>
      </c>
      <c r="AJ31" s="11">
        <v>0.02</v>
      </c>
      <c r="AK31" s="11">
        <v>1.02</v>
      </c>
      <c r="AL31" s="10">
        <v>13.9</v>
      </c>
      <c r="AM31" s="10">
        <v>13.9</v>
      </c>
      <c r="AN31" s="10">
        <v>0.06</v>
      </c>
      <c r="AO31" s="129">
        <v>0.71</v>
      </c>
      <c r="AP31" s="10">
        <v>6.6</v>
      </c>
      <c r="AQ31" s="48">
        <v>6.6</v>
      </c>
      <c r="AR31" s="51">
        <v>5.03</v>
      </c>
      <c r="AS31" s="51">
        <v>7.59</v>
      </c>
      <c r="AT31" s="10">
        <v>8.2</v>
      </c>
      <c r="AU31" s="48">
        <v>8.2</v>
      </c>
      <c r="AV31" s="48">
        <v>14.45</v>
      </c>
      <c r="AW31" s="51">
        <v>4.38</v>
      </c>
      <c r="AX31" s="132">
        <v>22.7</v>
      </c>
      <c r="AY31" s="48">
        <v>21.4</v>
      </c>
      <c r="AZ31" s="51">
        <v>20.65</v>
      </c>
      <c r="BA31" s="51">
        <v>22.47</v>
      </c>
      <c r="BB31" s="10">
        <v>80.6</v>
      </c>
      <c r="BC31" s="48">
        <v>110.5</v>
      </c>
      <c r="BD31" s="48">
        <v>114.98</v>
      </c>
      <c r="BE31" s="150">
        <v>59.62</v>
      </c>
      <c r="BF31" s="132" t="s">
        <v>6</v>
      </c>
      <c r="BG31" s="10" t="s">
        <v>6</v>
      </c>
      <c r="BH31" s="10" t="s">
        <v>6</v>
      </c>
      <c r="BI31" s="141" t="s">
        <v>6</v>
      </c>
      <c r="BJ31" s="132" t="s">
        <v>6</v>
      </c>
      <c r="BK31" s="10" t="s">
        <v>6</v>
      </c>
      <c r="BL31" s="10" t="s">
        <v>6</v>
      </c>
      <c r="BM31" s="141" t="s">
        <v>6</v>
      </c>
      <c r="BN31" s="77">
        <f t="shared" si="0"/>
        <v>68.9</v>
      </c>
      <c r="BO31" s="77">
        <f t="shared" si="2"/>
        <v>74.5</v>
      </c>
      <c r="BP31" s="77">
        <f t="shared" si="3"/>
        <v>106.92999999999998</v>
      </c>
      <c r="BQ31" s="77">
        <f t="shared" si="3"/>
        <v>120.24999999999999</v>
      </c>
      <c r="BR31" s="78">
        <f t="shared" si="1"/>
        <v>610.1</v>
      </c>
      <c r="BS31" s="79">
        <f t="shared" si="4"/>
        <v>459.7</v>
      </c>
      <c r="BT31" s="79">
        <f t="shared" si="4"/>
        <v>626.1999999999999</v>
      </c>
      <c r="BU31" s="80">
        <v>761.16</v>
      </c>
    </row>
    <row r="32" spans="1:142" s="17" customFormat="1" ht="12.75">
      <c r="A32" s="73" t="s">
        <v>19</v>
      </c>
      <c r="B32" s="130">
        <v>30.8</v>
      </c>
      <c r="C32" s="18">
        <v>18.2</v>
      </c>
      <c r="D32" s="19">
        <v>33.7</v>
      </c>
      <c r="E32" s="19">
        <v>37.23</v>
      </c>
      <c r="F32" s="18">
        <v>223.7</v>
      </c>
      <c r="G32" s="18">
        <v>151.3</v>
      </c>
      <c r="H32" s="18">
        <v>347.68</v>
      </c>
      <c r="I32" s="131">
        <v>275.95</v>
      </c>
      <c r="J32" s="130">
        <v>10.4</v>
      </c>
      <c r="K32" s="18">
        <v>10.7</v>
      </c>
      <c r="L32" s="19">
        <v>33.04</v>
      </c>
      <c r="M32" s="19">
        <v>26.01</v>
      </c>
      <c r="N32" s="18">
        <v>78.3</v>
      </c>
      <c r="O32" s="18">
        <v>79.4</v>
      </c>
      <c r="P32" s="18">
        <v>222.63</v>
      </c>
      <c r="Q32" s="131">
        <v>207.74</v>
      </c>
      <c r="R32" s="18" t="s">
        <v>6</v>
      </c>
      <c r="S32" s="18">
        <v>0</v>
      </c>
      <c r="T32" s="18">
        <v>0.02</v>
      </c>
      <c r="U32" s="18">
        <v>0.01</v>
      </c>
      <c r="V32" s="18" t="s">
        <v>6</v>
      </c>
      <c r="W32" s="19">
        <v>0</v>
      </c>
      <c r="X32" s="19">
        <v>0</v>
      </c>
      <c r="Y32" s="19">
        <v>0</v>
      </c>
      <c r="Z32" s="130" t="s">
        <v>6</v>
      </c>
      <c r="AA32" s="18" t="s">
        <v>85</v>
      </c>
      <c r="AB32" s="18" t="s">
        <v>85</v>
      </c>
      <c r="AC32" s="18" t="s">
        <v>85</v>
      </c>
      <c r="AD32" s="18" t="s">
        <v>6</v>
      </c>
      <c r="AE32" s="18" t="s">
        <v>85</v>
      </c>
      <c r="AF32" s="18" t="s">
        <v>85</v>
      </c>
      <c r="AG32" s="140" t="s">
        <v>85</v>
      </c>
      <c r="AH32" s="130" t="s">
        <v>6</v>
      </c>
      <c r="AI32" s="81" t="s">
        <v>6</v>
      </c>
      <c r="AJ32" s="82"/>
      <c r="AK32" s="82">
        <v>0</v>
      </c>
      <c r="AL32" s="18" t="s">
        <v>6</v>
      </c>
      <c r="AM32" s="81" t="s">
        <v>6</v>
      </c>
      <c r="AN32" s="81"/>
      <c r="AO32" s="133">
        <v>0</v>
      </c>
      <c r="AP32" s="18">
        <f>0.2+0.9</f>
        <v>1.1</v>
      </c>
      <c r="AQ32" s="50">
        <v>1.1</v>
      </c>
      <c r="AR32" s="49">
        <v>1.1</v>
      </c>
      <c r="AS32" s="49">
        <v>1.52</v>
      </c>
      <c r="AT32" s="18">
        <v>1.6</v>
      </c>
      <c r="AU32" s="50">
        <v>1.6</v>
      </c>
      <c r="AV32" s="50">
        <v>1.6</v>
      </c>
      <c r="AW32" s="49">
        <v>10.52</v>
      </c>
      <c r="AX32" s="130">
        <v>7.2</v>
      </c>
      <c r="AY32" s="50">
        <v>7.5</v>
      </c>
      <c r="AZ32" s="49">
        <v>9.77</v>
      </c>
      <c r="BA32" s="49">
        <v>9.77</v>
      </c>
      <c r="BB32" s="18">
        <v>38.6</v>
      </c>
      <c r="BC32" s="50">
        <v>38.5</v>
      </c>
      <c r="BD32" s="50">
        <v>39.17</v>
      </c>
      <c r="BE32" s="149">
        <v>39.16</v>
      </c>
      <c r="BF32" s="130" t="s">
        <v>6</v>
      </c>
      <c r="BG32" s="18" t="s">
        <v>6</v>
      </c>
      <c r="BH32" s="18" t="s">
        <v>6</v>
      </c>
      <c r="BI32" s="140" t="s">
        <v>6</v>
      </c>
      <c r="BJ32" s="130" t="s">
        <v>6</v>
      </c>
      <c r="BK32" s="18" t="s">
        <v>6</v>
      </c>
      <c r="BL32" s="18" t="s">
        <v>6</v>
      </c>
      <c r="BM32" s="140" t="s">
        <v>6</v>
      </c>
      <c r="BN32" s="20">
        <f t="shared" si="0"/>
        <v>49.50000000000001</v>
      </c>
      <c r="BO32" s="20">
        <f t="shared" si="2"/>
        <v>37.5</v>
      </c>
      <c r="BP32" s="20">
        <f t="shared" si="3"/>
        <v>77.63</v>
      </c>
      <c r="BQ32" s="20">
        <f t="shared" si="3"/>
        <v>74.53999999999999</v>
      </c>
      <c r="BR32" s="21">
        <f t="shared" si="1"/>
        <v>342.20000000000005</v>
      </c>
      <c r="BS32" s="83">
        <f t="shared" si="4"/>
        <v>270.8</v>
      </c>
      <c r="BT32" s="83">
        <f t="shared" si="4"/>
        <v>611.0799999999999</v>
      </c>
      <c r="BU32" s="84">
        <v>533.47</v>
      </c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</row>
    <row r="33" spans="1:73" ht="12.75">
      <c r="A33" s="75" t="s">
        <v>95</v>
      </c>
      <c r="B33" s="132">
        <v>302.1</v>
      </c>
      <c r="C33" s="10">
        <v>320.7</v>
      </c>
      <c r="D33" s="11">
        <v>328.99</v>
      </c>
      <c r="E33" s="11">
        <v>329.38</v>
      </c>
      <c r="F33" s="10">
        <v>1845.1</v>
      </c>
      <c r="G33" s="10">
        <v>2048.3</v>
      </c>
      <c r="H33" s="10">
        <v>2154.36</v>
      </c>
      <c r="I33" s="129">
        <v>2210.42</v>
      </c>
      <c r="J33" s="132">
        <v>694.2</v>
      </c>
      <c r="K33" s="10">
        <v>553.8</v>
      </c>
      <c r="L33" s="11">
        <v>690.07</v>
      </c>
      <c r="M33" s="11">
        <v>688.14</v>
      </c>
      <c r="N33" s="10">
        <v>8963.6</v>
      </c>
      <c r="O33" s="10">
        <v>7790.1</v>
      </c>
      <c r="P33" s="10">
        <v>9520.56</v>
      </c>
      <c r="Q33" s="129">
        <v>9463.99</v>
      </c>
      <c r="R33" s="11">
        <v>7.11</v>
      </c>
      <c r="S33" s="11">
        <v>7.4</v>
      </c>
      <c r="T33" s="11">
        <v>7.54</v>
      </c>
      <c r="U33" s="11">
        <v>7.52</v>
      </c>
      <c r="V33" s="10">
        <v>25.3</v>
      </c>
      <c r="W33" s="10">
        <v>3.7</v>
      </c>
      <c r="X33" s="11">
        <v>26.08</v>
      </c>
      <c r="Y33" s="11">
        <v>26.16</v>
      </c>
      <c r="Z33" s="132"/>
      <c r="AA33" s="10" t="s">
        <v>85</v>
      </c>
      <c r="AB33" s="10" t="s">
        <v>85</v>
      </c>
      <c r="AC33" s="10" t="s">
        <v>85</v>
      </c>
      <c r="AD33" s="10" t="s">
        <v>6</v>
      </c>
      <c r="AE33" s="10" t="s">
        <v>85</v>
      </c>
      <c r="AF33" s="10" t="s">
        <v>85</v>
      </c>
      <c r="AG33" s="141" t="s">
        <v>85</v>
      </c>
      <c r="AH33" s="132">
        <v>1.9</v>
      </c>
      <c r="AI33" s="10">
        <v>1.9</v>
      </c>
      <c r="AJ33" s="11">
        <v>1.92</v>
      </c>
      <c r="AK33" s="11">
        <v>1.92</v>
      </c>
      <c r="AL33" s="10">
        <v>0.6</v>
      </c>
      <c r="AM33" s="10">
        <v>0.6</v>
      </c>
      <c r="AN33" s="10">
        <v>0.64</v>
      </c>
      <c r="AO33" s="129">
        <v>0.64</v>
      </c>
      <c r="AP33" s="11">
        <v>194</v>
      </c>
      <c r="AQ33" s="51">
        <v>200</v>
      </c>
      <c r="AR33" s="51">
        <v>211.44</v>
      </c>
      <c r="AS33" s="51">
        <v>218.2</v>
      </c>
      <c r="AT33" s="10">
        <v>274</v>
      </c>
      <c r="AU33" s="51">
        <v>281</v>
      </c>
      <c r="AV33" s="51">
        <v>354.04</v>
      </c>
      <c r="AW33" s="51">
        <v>363.01</v>
      </c>
      <c r="AX33" s="132">
        <v>146.7</v>
      </c>
      <c r="AY33" s="51">
        <v>124</v>
      </c>
      <c r="AZ33" s="51">
        <v>123.92</v>
      </c>
      <c r="BA33" s="51">
        <v>123.92</v>
      </c>
      <c r="BB33" s="10">
        <v>198.2</v>
      </c>
      <c r="BC33" s="48">
        <v>174.7</v>
      </c>
      <c r="BD33" s="48">
        <v>187.5</v>
      </c>
      <c r="BE33" s="150">
        <v>181.5</v>
      </c>
      <c r="BF33" s="132" t="s">
        <v>6</v>
      </c>
      <c r="BG33" s="10" t="s">
        <v>6</v>
      </c>
      <c r="BH33" s="10" t="s">
        <v>6</v>
      </c>
      <c r="BI33" s="141" t="s">
        <v>6</v>
      </c>
      <c r="BJ33" s="132" t="s">
        <v>6</v>
      </c>
      <c r="BK33" s="10" t="s">
        <v>6</v>
      </c>
      <c r="BL33" s="10" t="s">
        <v>6</v>
      </c>
      <c r="BM33" s="141" t="s">
        <v>6</v>
      </c>
      <c r="BN33" s="77">
        <f t="shared" si="0"/>
        <v>1346.01</v>
      </c>
      <c r="BO33" s="77">
        <f t="shared" si="2"/>
        <v>1207.8</v>
      </c>
      <c r="BP33" s="77">
        <f t="shared" si="3"/>
        <v>1363.8800000000003</v>
      </c>
      <c r="BQ33" s="77">
        <f t="shared" si="3"/>
        <v>1369.0800000000002</v>
      </c>
      <c r="BR33" s="78">
        <f t="shared" si="1"/>
        <v>11306.800000000001</v>
      </c>
      <c r="BS33" s="79">
        <f t="shared" si="4"/>
        <v>10298.400000000003</v>
      </c>
      <c r="BT33" s="79">
        <f t="shared" si="4"/>
        <v>12243.18</v>
      </c>
      <c r="BU33" s="80">
        <v>12245.72</v>
      </c>
    </row>
    <row r="34" spans="1:142" s="17" customFormat="1" ht="12.75">
      <c r="A34" s="73" t="s">
        <v>46</v>
      </c>
      <c r="B34" s="130">
        <v>67.6</v>
      </c>
      <c r="C34" s="18">
        <v>69.8</v>
      </c>
      <c r="D34" s="19">
        <v>71.47</v>
      </c>
      <c r="E34" s="19">
        <v>74.89</v>
      </c>
      <c r="F34" s="18">
        <v>1365.1</v>
      </c>
      <c r="G34" s="18">
        <v>1373.2</v>
      </c>
      <c r="H34" s="18">
        <v>1419.86</v>
      </c>
      <c r="I34" s="131">
        <v>1502.52</v>
      </c>
      <c r="J34" s="130">
        <v>183.3</v>
      </c>
      <c r="K34" s="18">
        <v>174.1</v>
      </c>
      <c r="L34" s="19">
        <v>178.22</v>
      </c>
      <c r="M34" s="19">
        <v>184.1</v>
      </c>
      <c r="N34" s="18">
        <v>3522.5</v>
      </c>
      <c r="O34" s="18">
        <v>3585.8</v>
      </c>
      <c r="P34" s="18">
        <v>3674.53</v>
      </c>
      <c r="Q34" s="131">
        <v>3782.61</v>
      </c>
      <c r="R34" s="18">
        <v>1.7</v>
      </c>
      <c r="S34" s="18">
        <v>1.7</v>
      </c>
      <c r="T34" s="18">
        <v>2.06</v>
      </c>
      <c r="U34" s="18">
        <v>2.11</v>
      </c>
      <c r="V34" s="82">
        <v>82</v>
      </c>
      <c r="W34" s="82">
        <v>82</v>
      </c>
      <c r="X34" s="82">
        <v>10.05</v>
      </c>
      <c r="Y34" s="82">
        <v>10.45</v>
      </c>
      <c r="Z34" s="130" t="s">
        <v>6</v>
      </c>
      <c r="AA34" s="18" t="s">
        <v>85</v>
      </c>
      <c r="AB34" s="18" t="s">
        <v>85</v>
      </c>
      <c r="AC34" s="18" t="s">
        <v>85</v>
      </c>
      <c r="AD34" s="18" t="s">
        <v>6</v>
      </c>
      <c r="AE34" s="18" t="s">
        <v>85</v>
      </c>
      <c r="AF34" s="18" t="s">
        <v>85</v>
      </c>
      <c r="AG34" s="140" t="s">
        <v>85</v>
      </c>
      <c r="AH34" s="130">
        <v>2.4</v>
      </c>
      <c r="AI34" s="18">
        <v>7.1</v>
      </c>
      <c r="AJ34" s="19">
        <v>7.12</v>
      </c>
      <c r="AK34" s="19">
        <v>8.97</v>
      </c>
      <c r="AL34" s="18">
        <v>1.1</v>
      </c>
      <c r="AM34" s="18">
        <v>1.3</v>
      </c>
      <c r="AN34" s="18">
        <v>1.29</v>
      </c>
      <c r="AO34" s="131">
        <v>1.43</v>
      </c>
      <c r="AP34" s="18" t="s">
        <v>6</v>
      </c>
      <c r="AQ34" s="50">
        <v>0</v>
      </c>
      <c r="AR34" s="49">
        <v>0</v>
      </c>
      <c r="AS34" s="49">
        <v>0</v>
      </c>
      <c r="AT34" s="18" t="s">
        <v>6</v>
      </c>
      <c r="AU34" s="50">
        <v>0</v>
      </c>
      <c r="AV34" s="50">
        <v>0</v>
      </c>
      <c r="AW34" s="49">
        <v>0</v>
      </c>
      <c r="AX34" s="130">
        <v>17.5</v>
      </c>
      <c r="AY34" s="50">
        <v>18.4</v>
      </c>
      <c r="AZ34" s="49">
        <v>18.37</v>
      </c>
      <c r="BA34" s="49">
        <v>18.37</v>
      </c>
      <c r="BB34" s="18">
        <v>66.7</v>
      </c>
      <c r="BC34" s="50">
        <v>63.5</v>
      </c>
      <c r="BD34" s="50">
        <v>68.21</v>
      </c>
      <c r="BE34" s="149">
        <v>68.21</v>
      </c>
      <c r="BF34" s="138">
        <v>20</v>
      </c>
      <c r="BG34" s="19">
        <v>20</v>
      </c>
      <c r="BH34" s="19" t="s">
        <v>6</v>
      </c>
      <c r="BI34" s="140" t="s">
        <v>6</v>
      </c>
      <c r="BJ34" s="130" t="s">
        <v>6</v>
      </c>
      <c r="BK34" s="18" t="s">
        <v>6</v>
      </c>
      <c r="BL34" s="18" t="s">
        <v>6</v>
      </c>
      <c r="BM34" s="140" t="s">
        <v>6</v>
      </c>
      <c r="BN34" s="20">
        <f t="shared" si="0"/>
        <v>272.5</v>
      </c>
      <c r="BO34" s="20">
        <f t="shared" si="2"/>
        <v>271.09999999999997</v>
      </c>
      <c r="BP34" s="20">
        <f t="shared" si="3"/>
        <v>277.24</v>
      </c>
      <c r="BQ34" s="20">
        <f t="shared" si="3"/>
        <v>288.44000000000005</v>
      </c>
      <c r="BR34" s="21">
        <f t="shared" si="1"/>
        <v>5057.400000000001</v>
      </c>
      <c r="BS34" s="83">
        <f t="shared" si="4"/>
        <v>5125.8</v>
      </c>
      <c r="BT34" s="83">
        <f t="shared" si="4"/>
        <v>5173.9400000000005</v>
      </c>
      <c r="BU34" s="84">
        <v>5365.22</v>
      </c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</row>
    <row r="35" spans="1:73" ht="12.75">
      <c r="A35" s="75" t="s">
        <v>13</v>
      </c>
      <c r="B35" s="132">
        <v>32.1</v>
      </c>
      <c r="C35" s="10">
        <v>51.1</v>
      </c>
      <c r="D35" s="11">
        <v>48.76</v>
      </c>
      <c r="E35" s="11">
        <v>46.52</v>
      </c>
      <c r="F35" s="58">
        <v>676.5</v>
      </c>
      <c r="G35" s="58">
        <v>695.1</v>
      </c>
      <c r="H35" s="58">
        <v>613.93</v>
      </c>
      <c r="I35" s="134">
        <v>716.82</v>
      </c>
      <c r="J35" s="132">
        <v>131.9</v>
      </c>
      <c r="K35" s="10">
        <v>140.3</v>
      </c>
      <c r="L35" s="11">
        <v>181.71</v>
      </c>
      <c r="M35" s="11">
        <v>224.43</v>
      </c>
      <c r="N35" s="10">
        <v>1071.9</v>
      </c>
      <c r="O35" s="11">
        <v>885</v>
      </c>
      <c r="P35" s="11">
        <v>1287.41</v>
      </c>
      <c r="Q35" s="129">
        <v>873.5</v>
      </c>
      <c r="R35" s="11">
        <v>3.28</v>
      </c>
      <c r="S35" s="11">
        <v>5.4</v>
      </c>
      <c r="T35" s="11">
        <v>2.49</v>
      </c>
      <c r="U35" s="11">
        <v>3.43</v>
      </c>
      <c r="V35" s="10">
        <v>4.9</v>
      </c>
      <c r="W35" s="10">
        <v>9.6</v>
      </c>
      <c r="X35" s="11">
        <v>2.69</v>
      </c>
      <c r="Y35" s="11">
        <v>3.72</v>
      </c>
      <c r="Z35" s="132" t="s">
        <v>6</v>
      </c>
      <c r="AA35" s="10" t="s">
        <v>85</v>
      </c>
      <c r="AB35" s="10" t="s">
        <v>85</v>
      </c>
      <c r="AC35" s="10" t="s">
        <v>85</v>
      </c>
      <c r="AD35" s="10" t="s">
        <v>6</v>
      </c>
      <c r="AE35" s="10" t="s">
        <v>85</v>
      </c>
      <c r="AF35" s="10" t="s">
        <v>85</v>
      </c>
      <c r="AG35" s="141" t="s">
        <v>85</v>
      </c>
      <c r="AH35" s="132">
        <v>293.2</v>
      </c>
      <c r="AI35" s="10">
        <v>285.2</v>
      </c>
      <c r="AJ35" s="11">
        <v>280.62</v>
      </c>
      <c r="AK35" s="11">
        <v>308.66</v>
      </c>
      <c r="AL35" s="10">
        <v>148.5</v>
      </c>
      <c r="AM35" s="10">
        <v>146.2</v>
      </c>
      <c r="AN35" s="10">
        <v>149.6</v>
      </c>
      <c r="AO35" s="129">
        <v>164.53</v>
      </c>
      <c r="AP35" s="10" t="s">
        <v>6</v>
      </c>
      <c r="AQ35" s="48">
        <v>0</v>
      </c>
      <c r="AR35" s="51">
        <v>0</v>
      </c>
      <c r="AS35" s="51">
        <v>0</v>
      </c>
      <c r="AT35" s="10" t="s">
        <v>6</v>
      </c>
      <c r="AU35" s="48">
        <v>0</v>
      </c>
      <c r="AV35" s="48">
        <v>0</v>
      </c>
      <c r="AW35" s="51">
        <v>0</v>
      </c>
      <c r="AX35" s="132">
        <v>489.7</v>
      </c>
      <c r="AY35" s="48">
        <v>598.9</v>
      </c>
      <c r="AZ35" s="51">
        <v>730.51</v>
      </c>
      <c r="BA35" s="51">
        <v>720.64</v>
      </c>
      <c r="BB35" s="10">
        <v>437.2</v>
      </c>
      <c r="BC35" s="51">
        <v>668</v>
      </c>
      <c r="BD35" s="51">
        <v>871.64</v>
      </c>
      <c r="BE35" s="150">
        <v>870.9</v>
      </c>
      <c r="BF35" s="132">
        <v>0.7</v>
      </c>
      <c r="BG35" s="10">
        <v>0.7</v>
      </c>
      <c r="BH35" s="10" t="s">
        <v>6</v>
      </c>
      <c r="BI35" s="141" t="s">
        <v>6</v>
      </c>
      <c r="BJ35" s="132" t="s">
        <v>6</v>
      </c>
      <c r="BK35" s="10" t="s">
        <v>6</v>
      </c>
      <c r="BL35" s="10" t="s">
        <v>6</v>
      </c>
      <c r="BM35" s="141" t="s">
        <v>6</v>
      </c>
      <c r="BN35" s="77">
        <f t="shared" si="0"/>
        <v>950.1800000000001</v>
      </c>
      <c r="BO35" s="77">
        <f t="shared" si="2"/>
        <v>1080.9</v>
      </c>
      <c r="BP35" s="77">
        <f t="shared" si="3"/>
        <v>1244.0900000000001</v>
      </c>
      <c r="BQ35" s="77">
        <f t="shared" si="3"/>
        <v>1303.6799999999998</v>
      </c>
      <c r="BR35" s="78">
        <f t="shared" si="1"/>
        <v>2339.7</v>
      </c>
      <c r="BS35" s="79">
        <f t="shared" si="4"/>
        <v>2404.5999999999995</v>
      </c>
      <c r="BT35" s="79">
        <f t="shared" si="4"/>
        <v>2925.27</v>
      </c>
      <c r="BU35" s="80">
        <v>2619.45</v>
      </c>
    </row>
    <row r="36" spans="1:142" s="17" customFormat="1" ht="12.75">
      <c r="A36" s="73" t="s">
        <v>47</v>
      </c>
      <c r="B36" s="130">
        <v>12.2</v>
      </c>
      <c r="C36" s="18">
        <v>17.5</v>
      </c>
      <c r="D36" s="19">
        <v>13.4</v>
      </c>
      <c r="E36" s="19">
        <v>14.65</v>
      </c>
      <c r="F36" s="18">
        <v>18.5</v>
      </c>
      <c r="G36" s="18">
        <v>25.8</v>
      </c>
      <c r="H36" s="18">
        <v>22.47</v>
      </c>
      <c r="I36" s="131">
        <v>24.02</v>
      </c>
      <c r="J36" s="130">
        <v>28.7</v>
      </c>
      <c r="K36" s="18">
        <v>23.9</v>
      </c>
      <c r="L36" s="19">
        <v>25.03</v>
      </c>
      <c r="M36" s="19">
        <v>25.56</v>
      </c>
      <c r="N36" s="18">
        <v>147.7</v>
      </c>
      <c r="O36" s="18">
        <v>120.9</v>
      </c>
      <c r="P36" s="18">
        <v>127.65</v>
      </c>
      <c r="Q36" s="131">
        <v>132.51</v>
      </c>
      <c r="R36" s="19">
        <v>0.18</v>
      </c>
      <c r="S36" s="19">
        <v>0.2</v>
      </c>
      <c r="T36" s="19">
        <v>0.21</v>
      </c>
      <c r="U36" s="19">
        <v>0.22</v>
      </c>
      <c r="V36" s="18" t="s">
        <v>6</v>
      </c>
      <c r="W36" s="81" t="s">
        <v>6</v>
      </c>
      <c r="X36" s="82">
        <v>25.95</v>
      </c>
      <c r="Y36" s="82">
        <v>26.5</v>
      </c>
      <c r="Z36" s="130" t="s">
        <v>6</v>
      </c>
      <c r="AA36" s="18" t="s">
        <v>85</v>
      </c>
      <c r="AB36" s="18" t="s">
        <v>85</v>
      </c>
      <c r="AC36" s="18" t="s">
        <v>85</v>
      </c>
      <c r="AD36" s="18" t="s">
        <v>6</v>
      </c>
      <c r="AE36" s="18" t="s">
        <v>85</v>
      </c>
      <c r="AF36" s="18" t="s">
        <v>85</v>
      </c>
      <c r="AG36" s="140" t="s">
        <v>85</v>
      </c>
      <c r="AH36" s="130" t="s">
        <v>6</v>
      </c>
      <c r="AI36" s="81" t="s">
        <v>6</v>
      </c>
      <c r="AJ36" s="82"/>
      <c r="AK36" s="82">
        <v>0</v>
      </c>
      <c r="AL36" s="18" t="s">
        <v>6</v>
      </c>
      <c r="AM36" s="81" t="s">
        <v>6</v>
      </c>
      <c r="AN36" s="81"/>
      <c r="AO36" s="133">
        <v>0</v>
      </c>
      <c r="AP36" s="18" t="s">
        <v>6</v>
      </c>
      <c r="AQ36" s="50">
        <v>0</v>
      </c>
      <c r="AR36" s="49">
        <v>0</v>
      </c>
      <c r="AS36" s="49">
        <v>0</v>
      </c>
      <c r="AT36" s="18" t="s">
        <v>6</v>
      </c>
      <c r="AU36" s="50">
        <v>0</v>
      </c>
      <c r="AV36" s="50">
        <v>0</v>
      </c>
      <c r="AW36" s="49">
        <v>0</v>
      </c>
      <c r="AX36" s="130">
        <v>26.6</v>
      </c>
      <c r="AY36" s="50">
        <v>24.4</v>
      </c>
      <c r="AZ36" s="49">
        <v>24.38</v>
      </c>
      <c r="BA36" s="49">
        <v>28.58</v>
      </c>
      <c r="BB36" s="18">
        <v>41.7</v>
      </c>
      <c r="BC36" s="50">
        <v>52.4</v>
      </c>
      <c r="BD36" s="50">
        <v>54.41</v>
      </c>
      <c r="BE36" s="149">
        <v>50.08</v>
      </c>
      <c r="BF36" s="130" t="s">
        <v>6</v>
      </c>
      <c r="BG36" s="18" t="s">
        <v>6</v>
      </c>
      <c r="BH36" s="18" t="s">
        <v>6</v>
      </c>
      <c r="BI36" s="140" t="s">
        <v>6</v>
      </c>
      <c r="BJ36" s="130" t="s">
        <v>6</v>
      </c>
      <c r="BK36" s="18" t="s">
        <v>6</v>
      </c>
      <c r="BL36" s="18" t="s">
        <v>6</v>
      </c>
      <c r="BM36" s="140" t="s">
        <v>6</v>
      </c>
      <c r="BN36" s="20">
        <f t="shared" si="0"/>
        <v>67.68</v>
      </c>
      <c r="BO36" s="20">
        <f t="shared" si="2"/>
        <v>66</v>
      </c>
      <c r="BP36" s="20">
        <f t="shared" si="3"/>
        <v>63.019999999999996</v>
      </c>
      <c r="BQ36" s="20">
        <f t="shared" si="3"/>
        <v>69.00999999999999</v>
      </c>
      <c r="BR36" s="21">
        <f t="shared" si="1"/>
        <v>207.89999999999998</v>
      </c>
      <c r="BS36" s="83">
        <f t="shared" si="4"/>
        <v>199.10000000000002</v>
      </c>
      <c r="BT36" s="83">
        <f t="shared" si="4"/>
        <v>230.48</v>
      </c>
      <c r="BU36" s="84">
        <v>243.11</v>
      </c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</row>
    <row r="37" spans="1:73" ht="12.75">
      <c r="A37" s="75" t="s">
        <v>14</v>
      </c>
      <c r="B37" s="132">
        <v>291.6</v>
      </c>
      <c r="C37" s="10">
        <v>321.8</v>
      </c>
      <c r="D37" s="11">
        <v>331.97</v>
      </c>
      <c r="E37" s="11">
        <v>309.94</v>
      </c>
      <c r="F37" s="10">
        <v>6379</v>
      </c>
      <c r="G37" s="11">
        <v>9965</v>
      </c>
      <c r="H37" s="11">
        <v>8535.05</v>
      </c>
      <c r="I37" s="129">
        <v>6699.88</v>
      </c>
      <c r="J37" s="132">
        <v>263.7</v>
      </c>
      <c r="K37" s="10">
        <v>277.3</v>
      </c>
      <c r="L37" s="11">
        <v>306.66</v>
      </c>
      <c r="M37" s="11">
        <v>277.78</v>
      </c>
      <c r="N37" s="10">
        <v>7627.7</v>
      </c>
      <c r="O37" s="10">
        <v>8279.9</v>
      </c>
      <c r="P37" s="10">
        <v>9068.49</v>
      </c>
      <c r="Q37" s="129">
        <v>7897.93</v>
      </c>
      <c r="R37" s="11">
        <v>31.97</v>
      </c>
      <c r="S37" s="11">
        <v>32</v>
      </c>
      <c r="T37" s="11">
        <v>32.32</v>
      </c>
      <c r="U37" s="11">
        <v>28.71</v>
      </c>
      <c r="V37" s="10">
        <v>247.3</v>
      </c>
      <c r="W37" s="10">
        <v>247.3</v>
      </c>
      <c r="X37" s="11">
        <v>332.81</v>
      </c>
      <c r="Y37" s="11">
        <v>312.97</v>
      </c>
      <c r="Z37" s="132" t="s">
        <v>6</v>
      </c>
      <c r="AA37" s="10" t="s">
        <v>85</v>
      </c>
      <c r="AB37" s="10" t="s">
        <v>85</v>
      </c>
      <c r="AC37" s="10" t="s">
        <v>85</v>
      </c>
      <c r="AD37" s="10" t="s">
        <v>6</v>
      </c>
      <c r="AE37" s="10" t="s">
        <v>85</v>
      </c>
      <c r="AF37" s="10" t="s">
        <v>85</v>
      </c>
      <c r="AG37" s="141" t="s">
        <v>85</v>
      </c>
      <c r="AH37" s="128">
        <v>10</v>
      </c>
      <c r="AI37" s="11">
        <v>10</v>
      </c>
      <c r="AJ37" s="11">
        <v>12.26</v>
      </c>
      <c r="AK37" s="11">
        <v>15.15</v>
      </c>
      <c r="AL37" s="10">
        <v>51.5</v>
      </c>
      <c r="AM37" s="10">
        <v>61.1</v>
      </c>
      <c r="AN37" s="10">
        <v>68.04</v>
      </c>
      <c r="AO37" s="129">
        <v>147.41</v>
      </c>
      <c r="AP37" s="10">
        <v>537.4</v>
      </c>
      <c r="AQ37" s="48">
        <v>547.9</v>
      </c>
      <c r="AR37" s="51">
        <v>594.9</v>
      </c>
      <c r="AS37" s="51">
        <v>629.98</v>
      </c>
      <c r="AT37" s="10">
        <v>3763.3</v>
      </c>
      <c r="AU37" s="48">
        <v>3768.4</v>
      </c>
      <c r="AV37" s="48">
        <v>4592.28</v>
      </c>
      <c r="AW37" s="51">
        <v>4837.3</v>
      </c>
      <c r="AX37" s="132">
        <v>125.1</v>
      </c>
      <c r="AY37" s="48">
        <v>134.3</v>
      </c>
      <c r="AZ37" s="51">
        <v>157.33</v>
      </c>
      <c r="BA37" s="51">
        <v>124.39</v>
      </c>
      <c r="BB37" s="10">
        <v>235</v>
      </c>
      <c r="BC37" s="48">
        <v>341.2</v>
      </c>
      <c r="BD37" s="48">
        <v>426.38</v>
      </c>
      <c r="BE37" s="150">
        <v>279.61</v>
      </c>
      <c r="BF37" s="132" t="s">
        <v>6</v>
      </c>
      <c r="BG37" s="10" t="s">
        <v>6</v>
      </c>
      <c r="BH37" s="10" t="s">
        <v>6</v>
      </c>
      <c r="BI37" s="141" t="s">
        <v>6</v>
      </c>
      <c r="BJ37" s="132" t="s">
        <v>6</v>
      </c>
      <c r="BK37" s="10" t="s">
        <v>6</v>
      </c>
      <c r="BL37" s="10" t="s">
        <v>6</v>
      </c>
      <c r="BM37" s="141" t="s">
        <v>6</v>
      </c>
      <c r="BN37" s="77">
        <f t="shared" si="0"/>
        <v>1259.77</v>
      </c>
      <c r="BO37" s="77">
        <f t="shared" si="2"/>
        <v>1323.3</v>
      </c>
      <c r="BP37" s="77">
        <f t="shared" si="3"/>
        <v>1435.44</v>
      </c>
      <c r="BQ37" s="77">
        <f t="shared" si="3"/>
        <v>1385.95</v>
      </c>
      <c r="BR37" s="78">
        <f t="shared" si="1"/>
        <v>18303.8</v>
      </c>
      <c r="BS37" s="79">
        <f t="shared" si="4"/>
        <v>22662.9</v>
      </c>
      <c r="BT37" s="79">
        <f t="shared" si="4"/>
        <v>23023.050000000003</v>
      </c>
      <c r="BU37" s="80">
        <v>20175.11</v>
      </c>
    </row>
    <row r="38" spans="1:142" s="17" customFormat="1" ht="12.75">
      <c r="A38" s="73" t="s">
        <v>48</v>
      </c>
      <c r="B38" s="130">
        <v>36.9</v>
      </c>
      <c r="C38" s="18">
        <v>40.8</v>
      </c>
      <c r="D38" s="19">
        <v>54.5</v>
      </c>
      <c r="E38" s="19">
        <v>60.12</v>
      </c>
      <c r="F38" s="81">
        <v>573.8</v>
      </c>
      <c r="G38" s="81">
        <v>643.9</v>
      </c>
      <c r="H38" s="81">
        <v>644.35</v>
      </c>
      <c r="I38" s="133">
        <v>697.87</v>
      </c>
      <c r="J38" s="130">
        <v>32.5</v>
      </c>
      <c r="K38" s="19">
        <v>36</v>
      </c>
      <c r="L38" s="19">
        <v>34.2</v>
      </c>
      <c r="M38" s="19">
        <v>45.1</v>
      </c>
      <c r="N38" s="18">
        <v>446.9</v>
      </c>
      <c r="O38" s="18">
        <v>532.3</v>
      </c>
      <c r="P38" s="18">
        <v>552.55</v>
      </c>
      <c r="Q38" s="131">
        <v>754.05</v>
      </c>
      <c r="R38" s="18" t="s">
        <v>6</v>
      </c>
      <c r="S38" s="81" t="s">
        <v>6</v>
      </c>
      <c r="T38" s="82">
        <v>0</v>
      </c>
      <c r="U38" s="82">
        <v>0</v>
      </c>
      <c r="V38" s="18" t="s">
        <v>6</v>
      </c>
      <c r="W38" s="81" t="s">
        <v>6</v>
      </c>
      <c r="X38" s="82">
        <v>0</v>
      </c>
      <c r="Y38" s="82">
        <v>0</v>
      </c>
      <c r="Z38" s="130" t="s">
        <v>6</v>
      </c>
      <c r="AA38" s="18" t="s">
        <v>85</v>
      </c>
      <c r="AB38" s="18" t="s">
        <v>85</v>
      </c>
      <c r="AC38" s="18" t="s">
        <v>85</v>
      </c>
      <c r="AD38" s="18" t="s">
        <v>6</v>
      </c>
      <c r="AE38" s="18" t="s">
        <v>85</v>
      </c>
      <c r="AF38" s="18" t="s">
        <v>85</v>
      </c>
      <c r="AG38" s="140" t="s">
        <v>85</v>
      </c>
      <c r="AH38" s="130" t="s">
        <v>6</v>
      </c>
      <c r="AI38" s="81" t="s">
        <v>6</v>
      </c>
      <c r="AJ38" s="82"/>
      <c r="AK38" s="82">
        <v>0</v>
      </c>
      <c r="AL38" s="18" t="s">
        <v>6</v>
      </c>
      <c r="AM38" s="81" t="s">
        <v>6</v>
      </c>
      <c r="AN38" s="81"/>
      <c r="AO38" s="133">
        <v>0</v>
      </c>
      <c r="AP38" s="18">
        <v>10.2</v>
      </c>
      <c r="AQ38" s="50">
        <v>10.2</v>
      </c>
      <c r="AR38" s="49">
        <v>15.71</v>
      </c>
      <c r="AS38" s="49">
        <v>15.27</v>
      </c>
      <c r="AT38" s="81">
        <v>16.4</v>
      </c>
      <c r="AU38" s="50">
        <v>16.4</v>
      </c>
      <c r="AV38" s="50">
        <v>41.29</v>
      </c>
      <c r="AW38" s="49">
        <v>33.53</v>
      </c>
      <c r="AX38" s="130">
        <v>4</v>
      </c>
      <c r="AY38" s="50">
        <v>5.8</v>
      </c>
      <c r="AZ38" s="49">
        <v>5.68</v>
      </c>
      <c r="BA38" s="49">
        <v>5.69</v>
      </c>
      <c r="BB38" s="18">
        <v>12.1</v>
      </c>
      <c r="BC38" s="50">
        <v>18.1</v>
      </c>
      <c r="BD38" s="50">
        <v>18.04</v>
      </c>
      <c r="BE38" s="149">
        <v>18.04</v>
      </c>
      <c r="BF38" s="130" t="s">
        <v>6</v>
      </c>
      <c r="BG38" s="18" t="s">
        <v>6</v>
      </c>
      <c r="BH38" s="18" t="s">
        <v>6</v>
      </c>
      <c r="BI38" s="140" t="s">
        <v>6</v>
      </c>
      <c r="BJ38" s="130" t="s">
        <v>6</v>
      </c>
      <c r="BK38" s="18" t="s">
        <v>6</v>
      </c>
      <c r="BL38" s="18" t="s">
        <v>6</v>
      </c>
      <c r="BM38" s="140" t="s">
        <v>6</v>
      </c>
      <c r="BN38" s="20">
        <f t="shared" si="0"/>
        <v>83.60000000000001</v>
      </c>
      <c r="BO38" s="20">
        <f t="shared" si="2"/>
        <v>92.8</v>
      </c>
      <c r="BP38" s="20">
        <f t="shared" si="3"/>
        <v>110.09</v>
      </c>
      <c r="BQ38" s="20">
        <f t="shared" si="3"/>
        <v>126.17999999999999</v>
      </c>
      <c r="BR38" s="21">
        <f t="shared" si="1"/>
        <v>1049.1999999999998</v>
      </c>
      <c r="BS38" s="83">
        <f t="shared" si="4"/>
        <v>1210.6999999999998</v>
      </c>
      <c r="BT38" s="83">
        <f t="shared" si="4"/>
        <v>1256.23</v>
      </c>
      <c r="BU38" s="84">
        <v>1503.49</v>
      </c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</row>
    <row r="39" spans="1:73" ht="12.75">
      <c r="A39" s="75" t="s">
        <v>49</v>
      </c>
      <c r="B39" s="132">
        <v>193.8</v>
      </c>
      <c r="C39" s="10">
        <v>179.3</v>
      </c>
      <c r="D39" s="11">
        <v>200.73</v>
      </c>
      <c r="E39" s="11">
        <v>200.85</v>
      </c>
      <c r="F39" s="58">
        <v>723.6</v>
      </c>
      <c r="G39" s="58">
        <v>718.9</v>
      </c>
      <c r="H39" s="58">
        <v>802.12</v>
      </c>
      <c r="I39" s="134">
        <v>805.67</v>
      </c>
      <c r="J39" s="128">
        <v>82.57</v>
      </c>
      <c r="K39" s="11">
        <v>85.8</v>
      </c>
      <c r="L39" s="11">
        <v>89.29</v>
      </c>
      <c r="M39" s="11">
        <v>88.03</v>
      </c>
      <c r="N39" s="11">
        <v>997.285</v>
      </c>
      <c r="O39" s="11">
        <v>1030.9</v>
      </c>
      <c r="P39" s="11">
        <v>1066.71</v>
      </c>
      <c r="Q39" s="129">
        <v>1059.57</v>
      </c>
      <c r="R39" s="11">
        <v>1.29</v>
      </c>
      <c r="S39" s="11">
        <v>1.3</v>
      </c>
      <c r="T39" s="11">
        <v>1.54</v>
      </c>
      <c r="U39" s="11">
        <v>1.56</v>
      </c>
      <c r="V39" s="11">
        <v>1</v>
      </c>
      <c r="W39" s="11">
        <v>2.3</v>
      </c>
      <c r="X39" s="11">
        <v>1.81</v>
      </c>
      <c r="Y39" s="11">
        <v>1.82</v>
      </c>
      <c r="Z39" s="132">
        <v>19.3</v>
      </c>
      <c r="AA39" s="10" t="s">
        <v>85</v>
      </c>
      <c r="AB39" s="10" t="s">
        <v>85</v>
      </c>
      <c r="AC39" s="10" t="s">
        <v>85</v>
      </c>
      <c r="AD39" s="10">
        <v>20.7</v>
      </c>
      <c r="AE39" s="10" t="s">
        <v>85</v>
      </c>
      <c r="AF39" s="10" t="s">
        <v>85</v>
      </c>
      <c r="AG39" s="141" t="s">
        <v>85</v>
      </c>
      <c r="AH39" s="132" t="s">
        <v>6</v>
      </c>
      <c r="AI39" s="58" t="s">
        <v>6</v>
      </c>
      <c r="AJ39" s="76"/>
      <c r="AK39" s="76">
        <v>0</v>
      </c>
      <c r="AL39" s="10" t="s">
        <v>6</v>
      </c>
      <c r="AM39" s="58" t="s">
        <v>6</v>
      </c>
      <c r="AN39" s="58"/>
      <c r="AO39" s="134">
        <v>0</v>
      </c>
      <c r="AP39" s="10" t="s">
        <v>6</v>
      </c>
      <c r="AQ39" s="48">
        <v>0</v>
      </c>
      <c r="AR39" s="51">
        <v>0</v>
      </c>
      <c r="AS39" s="51">
        <v>0</v>
      </c>
      <c r="AT39" s="10" t="s">
        <v>6</v>
      </c>
      <c r="AU39" s="48">
        <v>0</v>
      </c>
      <c r="AV39" s="48">
        <v>0</v>
      </c>
      <c r="AW39" s="51">
        <v>0</v>
      </c>
      <c r="AX39" s="132">
        <v>1.9</v>
      </c>
      <c r="AY39" s="48">
        <v>6.7</v>
      </c>
      <c r="AZ39" s="51">
        <v>6.6</v>
      </c>
      <c r="BA39" s="51">
        <v>8.09</v>
      </c>
      <c r="BB39" s="10">
        <v>13.1</v>
      </c>
      <c r="BC39" s="48">
        <v>38.7</v>
      </c>
      <c r="BD39" s="48">
        <v>38.77</v>
      </c>
      <c r="BE39" s="150">
        <v>41.08</v>
      </c>
      <c r="BF39" s="132" t="s">
        <v>6</v>
      </c>
      <c r="BG39" s="10" t="s">
        <v>6</v>
      </c>
      <c r="BH39" s="10" t="s">
        <v>6</v>
      </c>
      <c r="BI39" s="141" t="s">
        <v>6</v>
      </c>
      <c r="BJ39" s="132" t="s">
        <v>6</v>
      </c>
      <c r="BK39" s="10" t="s">
        <v>6</v>
      </c>
      <c r="BL39" s="10" t="s">
        <v>6</v>
      </c>
      <c r="BM39" s="141" t="s">
        <v>6</v>
      </c>
      <c r="BN39" s="77">
        <f t="shared" si="0"/>
        <v>298.86</v>
      </c>
      <c r="BO39" s="77">
        <f t="shared" si="2"/>
        <v>273.1</v>
      </c>
      <c r="BP39" s="77">
        <f t="shared" si="3"/>
        <v>298.16</v>
      </c>
      <c r="BQ39" s="77">
        <f t="shared" si="3"/>
        <v>298.53</v>
      </c>
      <c r="BR39" s="78">
        <f t="shared" si="1"/>
        <v>1755.685</v>
      </c>
      <c r="BS39" s="79">
        <f t="shared" si="4"/>
        <v>1790.8000000000002</v>
      </c>
      <c r="BT39" s="79">
        <f t="shared" si="4"/>
        <v>1909.4099999999999</v>
      </c>
      <c r="BU39" s="80">
        <v>1908.14</v>
      </c>
    </row>
    <row r="40" spans="1:142" s="17" customFormat="1" ht="12.75">
      <c r="A40" s="73" t="s">
        <v>50</v>
      </c>
      <c r="B40" s="130">
        <v>356.7</v>
      </c>
      <c r="C40" s="18">
        <v>324.8</v>
      </c>
      <c r="D40" s="19">
        <v>337.03</v>
      </c>
      <c r="E40" s="19">
        <v>326.18</v>
      </c>
      <c r="F40" s="18">
        <v>5380.1</v>
      </c>
      <c r="G40" s="18">
        <v>5368.4</v>
      </c>
      <c r="H40" s="18">
        <v>5795.09</v>
      </c>
      <c r="I40" s="131">
        <v>5176.14</v>
      </c>
      <c r="J40" s="138">
        <v>1020.098</v>
      </c>
      <c r="K40" s="19">
        <v>829.4</v>
      </c>
      <c r="L40" s="19">
        <v>852.09</v>
      </c>
      <c r="M40" s="19">
        <v>912.66</v>
      </c>
      <c r="N40" s="19">
        <v>22435.74</v>
      </c>
      <c r="O40" s="19">
        <v>17679.4</v>
      </c>
      <c r="P40" s="19">
        <v>18563.75</v>
      </c>
      <c r="Q40" s="131">
        <v>19571.56</v>
      </c>
      <c r="R40" s="19">
        <v>10.38</v>
      </c>
      <c r="S40" s="19">
        <v>10.4</v>
      </c>
      <c r="T40" s="19">
        <v>14.49</v>
      </c>
      <c r="U40" s="19">
        <v>16.19</v>
      </c>
      <c r="V40" s="18">
        <v>17.6</v>
      </c>
      <c r="W40" s="18">
        <v>17.6</v>
      </c>
      <c r="X40" s="19">
        <v>27.05</v>
      </c>
      <c r="Y40" s="19">
        <v>31.49</v>
      </c>
      <c r="Z40" s="130" t="s">
        <v>6</v>
      </c>
      <c r="AA40" s="18" t="s">
        <v>85</v>
      </c>
      <c r="AB40" s="18" t="s">
        <v>85</v>
      </c>
      <c r="AC40" s="18" t="s">
        <v>85</v>
      </c>
      <c r="AD40" s="18" t="s">
        <v>6</v>
      </c>
      <c r="AE40" s="18" t="s">
        <v>85</v>
      </c>
      <c r="AF40" s="18" t="s">
        <v>85</v>
      </c>
      <c r="AG40" s="140" t="s">
        <v>85</v>
      </c>
      <c r="AH40" s="130">
        <v>133.7</v>
      </c>
      <c r="AI40" s="18">
        <v>133.7</v>
      </c>
      <c r="AJ40" s="19">
        <v>133.7</v>
      </c>
      <c r="AK40" s="19">
        <v>133.7</v>
      </c>
      <c r="AL40" s="18">
        <v>13.4</v>
      </c>
      <c r="AM40" s="18">
        <v>13.4</v>
      </c>
      <c r="AN40" s="18">
        <v>13.4</v>
      </c>
      <c r="AO40" s="131">
        <v>13.4</v>
      </c>
      <c r="AP40" s="18" t="s">
        <v>6</v>
      </c>
      <c r="AQ40" s="50">
        <v>0</v>
      </c>
      <c r="AR40" s="49">
        <v>0</v>
      </c>
      <c r="AS40" s="49">
        <v>0</v>
      </c>
      <c r="AT40" s="18" t="s">
        <v>6</v>
      </c>
      <c r="AU40" s="50">
        <v>0</v>
      </c>
      <c r="AV40" s="50">
        <v>0</v>
      </c>
      <c r="AW40" s="49">
        <v>0</v>
      </c>
      <c r="AX40" s="130">
        <v>54.8</v>
      </c>
      <c r="AY40" s="50">
        <v>56.6</v>
      </c>
      <c r="AZ40" s="49">
        <v>58.29</v>
      </c>
      <c r="BA40" s="49">
        <v>60.16</v>
      </c>
      <c r="BB40" s="18">
        <v>163</v>
      </c>
      <c r="BC40" s="50">
        <v>200.7</v>
      </c>
      <c r="BD40" s="50">
        <v>201.97</v>
      </c>
      <c r="BE40" s="149">
        <v>212.32</v>
      </c>
      <c r="BF40" s="138">
        <v>4</v>
      </c>
      <c r="BG40" s="19">
        <v>4</v>
      </c>
      <c r="BH40" s="19" t="s">
        <v>6</v>
      </c>
      <c r="BI40" s="140" t="s">
        <v>6</v>
      </c>
      <c r="BJ40" s="130" t="s">
        <v>6</v>
      </c>
      <c r="BK40" s="18" t="s">
        <v>6</v>
      </c>
      <c r="BL40" s="18" t="s">
        <v>6</v>
      </c>
      <c r="BM40" s="140" t="s">
        <v>6</v>
      </c>
      <c r="BN40" s="20">
        <f t="shared" si="0"/>
        <v>1575.678</v>
      </c>
      <c r="BO40" s="20">
        <f t="shared" si="2"/>
        <v>1354.9</v>
      </c>
      <c r="BP40" s="20">
        <f t="shared" si="3"/>
        <v>1395.6</v>
      </c>
      <c r="BQ40" s="20">
        <f t="shared" si="3"/>
        <v>1448.89</v>
      </c>
      <c r="BR40" s="21">
        <f t="shared" si="1"/>
        <v>28013.840000000004</v>
      </c>
      <c r="BS40" s="83">
        <f t="shared" si="4"/>
        <v>23283.500000000004</v>
      </c>
      <c r="BT40" s="83">
        <f t="shared" si="4"/>
        <v>24601.260000000002</v>
      </c>
      <c r="BU40" s="84">
        <v>25004.91</v>
      </c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</row>
    <row r="41" spans="1:73" ht="12.75">
      <c r="A41" s="75" t="s">
        <v>51</v>
      </c>
      <c r="B41" s="132">
        <v>208.3</v>
      </c>
      <c r="C41" s="10">
        <v>211.6</v>
      </c>
      <c r="D41" s="11">
        <v>216.64</v>
      </c>
      <c r="E41" s="11">
        <v>220.6</v>
      </c>
      <c r="F41" s="10">
        <v>2861</v>
      </c>
      <c r="G41" s="10">
        <v>2952.8</v>
      </c>
      <c r="H41" s="10">
        <v>3055.44</v>
      </c>
      <c r="I41" s="129">
        <v>3172.5</v>
      </c>
      <c r="J41" s="128">
        <v>1302.678</v>
      </c>
      <c r="K41" s="11">
        <v>1349.7</v>
      </c>
      <c r="L41" s="11">
        <v>1330.94</v>
      </c>
      <c r="M41" s="11">
        <v>1347.96</v>
      </c>
      <c r="N41" s="11">
        <v>21906.53</v>
      </c>
      <c r="O41" s="11">
        <v>26725.5</v>
      </c>
      <c r="P41" s="11">
        <v>23415.69</v>
      </c>
      <c r="Q41" s="129">
        <v>25466.81</v>
      </c>
      <c r="R41" s="11">
        <v>21.94</v>
      </c>
      <c r="S41" s="11">
        <v>23.1</v>
      </c>
      <c r="T41" s="11">
        <v>23.92</v>
      </c>
      <c r="U41" s="11">
        <v>24.41</v>
      </c>
      <c r="V41" s="10">
        <v>55.2</v>
      </c>
      <c r="W41" s="10">
        <v>59.2</v>
      </c>
      <c r="X41" s="11">
        <v>63.91</v>
      </c>
      <c r="Y41" s="11">
        <v>66.14</v>
      </c>
      <c r="Z41" s="132" t="s">
        <v>6</v>
      </c>
      <c r="AA41" s="10" t="s">
        <v>85</v>
      </c>
      <c r="AB41" s="10" t="s">
        <v>85</v>
      </c>
      <c r="AC41" s="10" t="s">
        <v>85</v>
      </c>
      <c r="AD41" s="10" t="s">
        <v>6</v>
      </c>
      <c r="AE41" s="10" t="s">
        <v>85</v>
      </c>
      <c r="AF41" s="10" t="s">
        <v>85</v>
      </c>
      <c r="AG41" s="141" t="s">
        <v>85</v>
      </c>
      <c r="AH41" s="132" t="s">
        <v>6</v>
      </c>
      <c r="AI41" s="58" t="s">
        <v>6</v>
      </c>
      <c r="AJ41" s="76"/>
      <c r="AK41" s="76">
        <v>0</v>
      </c>
      <c r="AL41" s="10" t="s">
        <v>6</v>
      </c>
      <c r="AM41" s="58" t="s">
        <v>6</v>
      </c>
      <c r="AN41" s="58"/>
      <c r="AO41" s="134">
        <v>0</v>
      </c>
      <c r="AP41" s="11">
        <v>51</v>
      </c>
      <c r="AQ41" s="51">
        <v>51</v>
      </c>
      <c r="AR41" s="51">
        <v>51.58</v>
      </c>
      <c r="AS41" s="51">
        <v>51.59</v>
      </c>
      <c r="AT41" s="10">
        <v>276.2</v>
      </c>
      <c r="AU41" s="48">
        <v>277.2</v>
      </c>
      <c r="AV41" s="48">
        <v>286.28</v>
      </c>
      <c r="AW41" s="51">
        <v>287.39</v>
      </c>
      <c r="AX41" s="132">
        <v>95.9</v>
      </c>
      <c r="AY41" s="48">
        <v>96.9</v>
      </c>
      <c r="AZ41" s="51">
        <v>97.12</v>
      </c>
      <c r="BA41" s="51">
        <v>97.56</v>
      </c>
      <c r="BB41" s="10">
        <v>188.4</v>
      </c>
      <c r="BC41" s="48">
        <v>192.9</v>
      </c>
      <c r="BD41" s="48">
        <v>207.7</v>
      </c>
      <c r="BE41" s="150">
        <v>207.66</v>
      </c>
      <c r="BF41" s="132" t="s">
        <v>6</v>
      </c>
      <c r="BG41" s="10" t="s">
        <v>6</v>
      </c>
      <c r="BH41" s="10" t="s">
        <v>6</v>
      </c>
      <c r="BI41" s="141" t="s">
        <v>6</v>
      </c>
      <c r="BJ41" s="132" t="s">
        <v>6</v>
      </c>
      <c r="BK41" s="10" t="s">
        <v>6</v>
      </c>
      <c r="BL41" s="10" t="s">
        <v>6</v>
      </c>
      <c r="BM41" s="141" t="s">
        <v>6</v>
      </c>
      <c r="BN41" s="77">
        <f t="shared" si="0"/>
        <v>1679.8180000000002</v>
      </c>
      <c r="BO41" s="77">
        <f t="shared" si="2"/>
        <v>1732.3</v>
      </c>
      <c r="BP41" s="77">
        <f t="shared" si="3"/>
        <v>1720.1999999999998</v>
      </c>
      <c r="BQ41" s="77">
        <f t="shared" si="3"/>
        <v>1742.12</v>
      </c>
      <c r="BR41" s="78">
        <f t="shared" si="1"/>
        <v>25287.33</v>
      </c>
      <c r="BS41" s="79">
        <f t="shared" si="4"/>
        <v>30207.600000000002</v>
      </c>
      <c r="BT41" s="79">
        <f t="shared" si="4"/>
        <v>27029.019999999997</v>
      </c>
      <c r="BU41" s="80">
        <v>29199.5</v>
      </c>
    </row>
    <row r="42" spans="1:142" s="17" customFormat="1" ht="12.75">
      <c r="A42" s="85"/>
      <c r="B42" s="130"/>
      <c r="C42" s="18"/>
      <c r="D42" s="19"/>
      <c r="E42" s="19"/>
      <c r="F42" s="18"/>
      <c r="G42" s="18"/>
      <c r="H42" s="18"/>
      <c r="I42" s="131"/>
      <c r="J42" s="130"/>
      <c r="K42" s="18"/>
      <c r="L42" s="19"/>
      <c r="M42" s="19"/>
      <c r="N42" s="18"/>
      <c r="O42" s="18"/>
      <c r="P42" s="18"/>
      <c r="Q42" s="131"/>
      <c r="R42" s="18"/>
      <c r="S42" s="18"/>
      <c r="T42" s="18"/>
      <c r="U42" s="18"/>
      <c r="V42" s="18"/>
      <c r="W42" s="18"/>
      <c r="X42" s="19"/>
      <c r="Y42" s="19"/>
      <c r="Z42" s="130"/>
      <c r="AA42" s="18"/>
      <c r="AB42" s="18"/>
      <c r="AC42" s="18"/>
      <c r="AD42" s="18"/>
      <c r="AE42" s="18"/>
      <c r="AF42" s="18"/>
      <c r="AG42" s="140"/>
      <c r="AH42" s="130"/>
      <c r="AI42" s="18"/>
      <c r="AJ42" s="19"/>
      <c r="AK42" s="19"/>
      <c r="AL42" s="18"/>
      <c r="AM42" s="18"/>
      <c r="AN42" s="18"/>
      <c r="AO42" s="131"/>
      <c r="AP42" s="18"/>
      <c r="AQ42" s="50"/>
      <c r="AR42" s="49"/>
      <c r="AS42" s="49"/>
      <c r="AT42" s="18"/>
      <c r="AU42" s="50"/>
      <c r="AV42" s="50"/>
      <c r="AW42" s="49"/>
      <c r="AX42" s="130"/>
      <c r="AY42" s="50"/>
      <c r="AZ42" s="49"/>
      <c r="BA42" s="49"/>
      <c r="BB42" s="18"/>
      <c r="BC42" s="50"/>
      <c r="BD42" s="50"/>
      <c r="BE42" s="149"/>
      <c r="BF42" s="130"/>
      <c r="BG42" s="18"/>
      <c r="BH42" s="18"/>
      <c r="BI42" s="140"/>
      <c r="BJ42" s="130"/>
      <c r="BK42" s="18"/>
      <c r="BL42" s="18"/>
      <c r="BM42" s="140"/>
      <c r="BN42" s="20"/>
      <c r="BO42" s="20"/>
      <c r="BP42" s="20"/>
      <c r="BQ42" s="20"/>
      <c r="BR42" s="21"/>
      <c r="BS42" s="83"/>
      <c r="BT42" s="83"/>
      <c r="BU42" s="84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</row>
    <row r="43" spans="1:73" ht="12.75">
      <c r="A43" s="75" t="s">
        <v>15</v>
      </c>
      <c r="B43" s="132"/>
      <c r="C43" s="10"/>
      <c r="D43" s="11"/>
      <c r="E43" s="11"/>
      <c r="F43" s="10"/>
      <c r="G43" s="10"/>
      <c r="H43" s="10"/>
      <c r="I43" s="129"/>
      <c r="J43" s="132"/>
      <c r="K43" s="10"/>
      <c r="L43" s="11"/>
      <c r="M43" s="11"/>
      <c r="N43" s="10"/>
      <c r="O43" s="10"/>
      <c r="P43" s="10"/>
      <c r="Q43" s="129"/>
      <c r="R43" s="10"/>
      <c r="S43" s="10"/>
      <c r="T43" s="10"/>
      <c r="U43" s="10"/>
      <c r="V43" s="10"/>
      <c r="W43" s="10"/>
      <c r="X43" s="11"/>
      <c r="Y43" s="11"/>
      <c r="Z43" s="132"/>
      <c r="AA43" s="10"/>
      <c r="AB43" s="10"/>
      <c r="AC43" s="10"/>
      <c r="AD43" s="10"/>
      <c r="AE43" s="10"/>
      <c r="AF43" s="10"/>
      <c r="AG43" s="141"/>
      <c r="AH43" s="132"/>
      <c r="AI43" s="10"/>
      <c r="AJ43" s="11"/>
      <c r="AK43" s="11"/>
      <c r="AL43" s="10"/>
      <c r="AM43" s="10"/>
      <c r="AN43" s="10"/>
      <c r="AO43" s="129"/>
      <c r="AP43" s="10"/>
      <c r="AQ43" s="48"/>
      <c r="AR43" s="51"/>
      <c r="AS43" s="51"/>
      <c r="AT43" s="10"/>
      <c r="AU43" s="48"/>
      <c r="AV43" s="48"/>
      <c r="AW43" s="51"/>
      <c r="AX43" s="132"/>
      <c r="AY43" s="48"/>
      <c r="AZ43" s="51"/>
      <c r="BA43" s="51"/>
      <c r="BB43" s="10"/>
      <c r="BC43" s="48"/>
      <c r="BD43" s="48"/>
      <c r="BE43" s="150"/>
      <c r="BF43" s="132"/>
      <c r="BG43" s="10"/>
      <c r="BH43" s="10"/>
      <c r="BI43" s="141"/>
      <c r="BJ43" s="132"/>
      <c r="BK43" s="10"/>
      <c r="BL43" s="10"/>
      <c r="BM43" s="141"/>
      <c r="BN43" s="77"/>
      <c r="BO43" s="77"/>
      <c r="BP43" s="77"/>
      <c r="BQ43" s="77"/>
      <c r="BR43" s="78"/>
      <c r="BS43" s="79"/>
      <c r="BT43" s="79"/>
      <c r="BU43" s="80"/>
    </row>
    <row r="44" spans="1:142" s="17" customFormat="1" ht="12.75">
      <c r="A44" s="73" t="s">
        <v>52</v>
      </c>
      <c r="B44" s="130">
        <v>3.1</v>
      </c>
      <c r="C44" s="18">
        <v>3.1</v>
      </c>
      <c r="D44" s="19">
        <v>3.24</v>
      </c>
      <c r="E44" s="19">
        <v>3.25</v>
      </c>
      <c r="F44" s="18">
        <v>26.8</v>
      </c>
      <c r="G44" s="18">
        <v>28.7</v>
      </c>
      <c r="H44" s="18">
        <v>30.5</v>
      </c>
      <c r="I44" s="131">
        <v>30.73</v>
      </c>
      <c r="J44" s="130">
        <v>5.2</v>
      </c>
      <c r="K44" s="18">
        <v>5.7</v>
      </c>
      <c r="L44" s="19">
        <v>6.31</v>
      </c>
      <c r="M44" s="19">
        <v>6.36</v>
      </c>
      <c r="N44" s="18">
        <v>41.5</v>
      </c>
      <c r="O44" s="18">
        <v>34.5</v>
      </c>
      <c r="P44" s="18">
        <v>43.21</v>
      </c>
      <c r="Q44" s="131">
        <v>44.16</v>
      </c>
      <c r="R44" s="18" t="s">
        <v>6</v>
      </c>
      <c r="S44" s="18">
        <v>0</v>
      </c>
      <c r="T44" s="18">
        <v>0.04</v>
      </c>
      <c r="U44" s="18">
        <v>0.04</v>
      </c>
      <c r="V44" s="18">
        <v>0.3</v>
      </c>
      <c r="W44" s="18">
        <v>4.7</v>
      </c>
      <c r="X44" s="19">
        <v>0.34</v>
      </c>
      <c r="Y44" s="19">
        <v>0.35</v>
      </c>
      <c r="Z44" s="130" t="s">
        <v>6</v>
      </c>
      <c r="AA44" s="18" t="s">
        <v>85</v>
      </c>
      <c r="AB44" s="18" t="s">
        <v>85</v>
      </c>
      <c r="AC44" s="18" t="s">
        <v>85</v>
      </c>
      <c r="AD44" s="18" t="s">
        <v>6</v>
      </c>
      <c r="AE44" s="18" t="s">
        <v>85</v>
      </c>
      <c r="AF44" s="18" t="s">
        <v>85</v>
      </c>
      <c r="AG44" s="140" t="s">
        <v>85</v>
      </c>
      <c r="AH44" s="130" t="s">
        <v>6</v>
      </c>
      <c r="AI44" s="81" t="s">
        <v>6</v>
      </c>
      <c r="AJ44" s="82"/>
      <c r="AK44" s="82">
        <v>0</v>
      </c>
      <c r="AL44" s="18" t="s">
        <v>6</v>
      </c>
      <c r="AM44" s="81" t="s">
        <v>6</v>
      </c>
      <c r="AN44" s="81"/>
      <c r="AO44" s="133">
        <v>0</v>
      </c>
      <c r="AP44" s="18">
        <f>4.1+21.7</f>
        <v>25.799999999999997</v>
      </c>
      <c r="AQ44" s="50">
        <v>26.9</v>
      </c>
      <c r="AR44" s="49">
        <v>27.22</v>
      </c>
      <c r="AS44" s="49">
        <v>27.31</v>
      </c>
      <c r="AT44" s="19">
        <f>6+56</f>
        <v>62</v>
      </c>
      <c r="AU44" s="50">
        <v>71.7</v>
      </c>
      <c r="AV44" s="50">
        <v>78.55</v>
      </c>
      <c r="AW44" s="49">
        <v>95.71</v>
      </c>
      <c r="AX44" s="130">
        <v>1.66</v>
      </c>
      <c r="AY44" s="50">
        <v>1.6</v>
      </c>
      <c r="AZ44" s="49">
        <v>1.65</v>
      </c>
      <c r="BA44" s="49">
        <v>1.74</v>
      </c>
      <c r="BB44" s="18">
        <v>3.15</v>
      </c>
      <c r="BC44" s="50">
        <v>3.1</v>
      </c>
      <c r="BD44" s="50">
        <v>2.98</v>
      </c>
      <c r="BE44" s="149">
        <v>3.57</v>
      </c>
      <c r="BF44" s="130" t="s">
        <v>6</v>
      </c>
      <c r="BG44" s="18" t="s">
        <v>6</v>
      </c>
      <c r="BH44" s="18" t="s">
        <v>6</v>
      </c>
      <c r="BI44" s="140" t="s">
        <v>6</v>
      </c>
      <c r="BJ44" s="130" t="s">
        <v>6</v>
      </c>
      <c r="BK44" s="18" t="s">
        <v>6</v>
      </c>
      <c r="BL44" s="18" t="s">
        <v>6</v>
      </c>
      <c r="BM44" s="140" t="s">
        <v>6</v>
      </c>
      <c r="BN44" s="20">
        <f t="shared" si="0"/>
        <v>35.75999999999999</v>
      </c>
      <c r="BO44" s="20">
        <f t="shared" si="2"/>
        <v>37.300000000000004</v>
      </c>
      <c r="BP44" s="20">
        <f t="shared" si="3"/>
        <v>38.46</v>
      </c>
      <c r="BQ44" s="20">
        <f t="shared" si="3"/>
        <v>38.699999999999996</v>
      </c>
      <c r="BR44" s="21">
        <f t="shared" si="1"/>
        <v>133.75</v>
      </c>
      <c r="BS44" s="83">
        <f t="shared" si="4"/>
        <v>142.70000000000002</v>
      </c>
      <c r="BT44" s="83">
        <f t="shared" si="4"/>
        <v>155.58</v>
      </c>
      <c r="BU44" s="84">
        <v>174.52</v>
      </c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</row>
    <row r="45" spans="1:73" ht="12.75">
      <c r="A45" s="75" t="s">
        <v>56</v>
      </c>
      <c r="B45" s="135">
        <v>0.1</v>
      </c>
      <c r="C45" s="76">
        <v>0.1</v>
      </c>
      <c r="D45" s="76">
        <v>0</v>
      </c>
      <c r="E45" s="76">
        <v>0</v>
      </c>
      <c r="F45" s="10">
        <v>1.1</v>
      </c>
      <c r="G45" s="10">
        <v>1.1</v>
      </c>
      <c r="H45" s="10" t="s">
        <v>6</v>
      </c>
      <c r="I45" s="129" t="s">
        <v>6</v>
      </c>
      <c r="J45" s="132">
        <v>0.1</v>
      </c>
      <c r="K45" s="10">
        <v>0.1</v>
      </c>
      <c r="L45" s="11"/>
      <c r="M45" s="11" t="s">
        <v>6</v>
      </c>
      <c r="N45" s="10">
        <v>1.7</v>
      </c>
      <c r="O45" s="10">
        <v>1.7</v>
      </c>
      <c r="P45" s="10" t="s">
        <v>6</v>
      </c>
      <c r="Q45" s="129" t="s">
        <v>6</v>
      </c>
      <c r="R45" s="10" t="s">
        <v>6</v>
      </c>
      <c r="S45" s="58" t="s">
        <v>6</v>
      </c>
      <c r="T45" s="58"/>
      <c r="U45" s="10" t="s">
        <v>6</v>
      </c>
      <c r="V45" s="10" t="s">
        <v>6</v>
      </c>
      <c r="W45" s="58" t="s">
        <v>6</v>
      </c>
      <c r="X45" s="76"/>
      <c r="Y45" s="11" t="s">
        <v>6</v>
      </c>
      <c r="Z45" s="132" t="s">
        <v>6</v>
      </c>
      <c r="AA45" s="10" t="s">
        <v>85</v>
      </c>
      <c r="AB45" s="10" t="s">
        <v>85</v>
      </c>
      <c r="AC45" s="10" t="s">
        <v>85</v>
      </c>
      <c r="AD45" s="10" t="s">
        <v>6</v>
      </c>
      <c r="AE45" s="10" t="s">
        <v>85</v>
      </c>
      <c r="AF45" s="10" t="s">
        <v>85</v>
      </c>
      <c r="AG45" s="141" t="s">
        <v>85</v>
      </c>
      <c r="AH45" s="132" t="s">
        <v>6</v>
      </c>
      <c r="AI45" s="10">
        <v>0</v>
      </c>
      <c r="AJ45" s="11"/>
      <c r="AK45" s="11">
        <v>0</v>
      </c>
      <c r="AL45" s="10" t="s">
        <v>6</v>
      </c>
      <c r="AM45" s="10">
        <v>0</v>
      </c>
      <c r="AN45" s="10"/>
      <c r="AO45" s="129">
        <v>0</v>
      </c>
      <c r="AP45" s="10" t="s">
        <v>6</v>
      </c>
      <c r="AQ45" s="48">
        <v>0</v>
      </c>
      <c r="AR45" s="51"/>
      <c r="AS45" s="51">
        <v>0</v>
      </c>
      <c r="AT45" s="10" t="s">
        <v>6</v>
      </c>
      <c r="AU45" s="48">
        <v>0</v>
      </c>
      <c r="AV45" s="48"/>
      <c r="AW45" s="51">
        <v>0</v>
      </c>
      <c r="AX45" s="132" t="s">
        <v>67</v>
      </c>
      <c r="AY45" s="86" t="s">
        <v>6</v>
      </c>
      <c r="AZ45" s="157" t="s">
        <v>6</v>
      </c>
      <c r="BA45" s="157" t="s">
        <v>6</v>
      </c>
      <c r="BB45" s="10" t="s">
        <v>67</v>
      </c>
      <c r="BC45" s="86" t="s">
        <v>6</v>
      </c>
      <c r="BD45" s="160" t="s">
        <v>6</v>
      </c>
      <c r="BE45" s="159" t="s">
        <v>6</v>
      </c>
      <c r="BF45" s="132" t="s">
        <v>6</v>
      </c>
      <c r="BG45" s="10" t="s">
        <v>6</v>
      </c>
      <c r="BH45" s="10" t="s">
        <v>6</v>
      </c>
      <c r="BI45" s="141" t="s">
        <v>6</v>
      </c>
      <c r="BJ45" s="132" t="s">
        <v>6</v>
      </c>
      <c r="BK45" s="10" t="s">
        <v>6</v>
      </c>
      <c r="BL45" s="10" t="s">
        <v>6</v>
      </c>
      <c r="BM45" s="141" t="s">
        <v>6</v>
      </c>
      <c r="BN45" s="77">
        <f t="shared" si="0"/>
        <v>0.2</v>
      </c>
      <c r="BO45" s="77">
        <f t="shared" si="2"/>
        <v>0.2</v>
      </c>
      <c r="BP45" s="77">
        <f t="shared" si="3"/>
        <v>0</v>
      </c>
      <c r="BQ45" s="77">
        <f t="shared" si="3"/>
        <v>0</v>
      </c>
      <c r="BR45" s="78">
        <f t="shared" si="1"/>
        <v>2.8</v>
      </c>
      <c r="BS45" s="79">
        <f t="shared" si="4"/>
        <v>2.8</v>
      </c>
      <c r="BT45" s="79">
        <f t="shared" si="4"/>
        <v>0</v>
      </c>
      <c r="BU45" s="80">
        <v>0</v>
      </c>
    </row>
    <row r="46" spans="1:142" s="17" customFormat="1" ht="12.75">
      <c r="A46" s="73" t="s">
        <v>53</v>
      </c>
      <c r="B46" s="130">
        <v>1.8</v>
      </c>
      <c r="C46" s="19">
        <v>0</v>
      </c>
      <c r="D46" s="19">
        <v>0</v>
      </c>
      <c r="E46" s="19">
        <v>0</v>
      </c>
      <c r="F46" s="18">
        <v>19.7</v>
      </c>
      <c r="G46" s="19">
        <v>0</v>
      </c>
      <c r="H46" s="19">
        <v>0</v>
      </c>
      <c r="I46" s="131">
        <v>0</v>
      </c>
      <c r="J46" s="130">
        <v>1</v>
      </c>
      <c r="K46" s="18">
        <v>1.1</v>
      </c>
      <c r="L46" s="19">
        <v>1.1</v>
      </c>
      <c r="M46" s="19">
        <v>1.1</v>
      </c>
      <c r="N46" s="18">
        <v>4.5</v>
      </c>
      <c r="O46" s="18">
        <v>5.5</v>
      </c>
      <c r="P46" s="18">
        <v>5.5</v>
      </c>
      <c r="Q46" s="131">
        <v>5.5</v>
      </c>
      <c r="R46" s="18" t="s">
        <v>6</v>
      </c>
      <c r="S46" s="81" t="s">
        <v>6</v>
      </c>
      <c r="T46" s="81">
        <v>0</v>
      </c>
      <c r="U46" s="82">
        <v>0</v>
      </c>
      <c r="V46" s="18" t="s">
        <v>6</v>
      </c>
      <c r="W46" s="81" t="s">
        <v>6</v>
      </c>
      <c r="X46" s="82">
        <v>0</v>
      </c>
      <c r="Y46" s="82">
        <v>0</v>
      </c>
      <c r="Z46" s="130" t="s">
        <v>6</v>
      </c>
      <c r="AA46" s="18" t="s">
        <v>85</v>
      </c>
      <c r="AB46" s="18" t="s">
        <v>85</v>
      </c>
      <c r="AC46" s="18" t="s">
        <v>85</v>
      </c>
      <c r="AD46" s="18" t="s">
        <v>6</v>
      </c>
      <c r="AE46" s="18" t="s">
        <v>85</v>
      </c>
      <c r="AF46" s="18" t="s">
        <v>85</v>
      </c>
      <c r="AG46" s="140" t="s">
        <v>85</v>
      </c>
      <c r="AH46" s="130" t="s">
        <v>6</v>
      </c>
      <c r="AI46" s="18">
        <v>0</v>
      </c>
      <c r="AJ46" s="19"/>
      <c r="AK46" s="19">
        <v>0</v>
      </c>
      <c r="AL46" s="18" t="s">
        <v>6</v>
      </c>
      <c r="AM46" s="81" t="s">
        <v>6</v>
      </c>
      <c r="AN46" s="81"/>
      <c r="AO46" s="133">
        <v>0</v>
      </c>
      <c r="AP46" s="18" t="s">
        <v>6</v>
      </c>
      <c r="AQ46" s="50">
        <v>0</v>
      </c>
      <c r="AR46" s="49">
        <v>0</v>
      </c>
      <c r="AS46" s="49">
        <v>0</v>
      </c>
      <c r="AT46" s="18" t="s">
        <v>6</v>
      </c>
      <c r="AU46" s="50">
        <v>0</v>
      </c>
      <c r="AV46" s="50">
        <v>0</v>
      </c>
      <c r="AW46" s="49">
        <v>1.1</v>
      </c>
      <c r="AX46" s="130" t="s">
        <v>67</v>
      </c>
      <c r="AY46" s="87" t="s">
        <v>6</v>
      </c>
      <c r="AZ46" s="158" t="s">
        <v>6</v>
      </c>
      <c r="BA46" s="88">
        <v>0</v>
      </c>
      <c r="BB46" s="18" t="s">
        <v>67</v>
      </c>
      <c r="BC46" s="87" t="s">
        <v>6</v>
      </c>
      <c r="BD46" s="161" t="s">
        <v>6</v>
      </c>
      <c r="BE46" s="152">
        <v>0</v>
      </c>
      <c r="BF46" s="130" t="s">
        <v>6</v>
      </c>
      <c r="BG46" s="18" t="s">
        <v>6</v>
      </c>
      <c r="BH46" s="18" t="s">
        <v>6</v>
      </c>
      <c r="BI46" s="140" t="s">
        <v>6</v>
      </c>
      <c r="BJ46" s="130" t="s">
        <v>6</v>
      </c>
      <c r="BK46" s="18" t="s">
        <v>6</v>
      </c>
      <c r="BL46" s="18" t="s">
        <v>6</v>
      </c>
      <c r="BM46" s="140" t="s">
        <v>6</v>
      </c>
      <c r="BN46" s="20">
        <f t="shared" si="0"/>
        <v>2.8</v>
      </c>
      <c r="BO46" s="20">
        <f t="shared" si="2"/>
        <v>1.1</v>
      </c>
      <c r="BP46" s="20">
        <f t="shared" si="3"/>
        <v>1.1</v>
      </c>
      <c r="BQ46" s="20">
        <f t="shared" si="3"/>
        <v>1.1</v>
      </c>
      <c r="BR46" s="21">
        <f t="shared" si="1"/>
        <v>24.2</v>
      </c>
      <c r="BS46" s="83">
        <f t="shared" si="4"/>
        <v>5.5</v>
      </c>
      <c r="BT46" s="83">
        <f t="shared" si="4"/>
        <v>5.5</v>
      </c>
      <c r="BU46" s="84">
        <v>5.5</v>
      </c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</row>
    <row r="47" spans="1:73" ht="12.75">
      <c r="A47" s="75" t="s">
        <v>54</v>
      </c>
      <c r="B47" s="132" t="s">
        <v>6</v>
      </c>
      <c r="C47" s="11">
        <v>0</v>
      </c>
      <c r="D47" s="11">
        <v>0</v>
      </c>
      <c r="E47" s="11">
        <v>0</v>
      </c>
      <c r="F47" s="10" t="s">
        <v>6</v>
      </c>
      <c r="G47" s="11">
        <v>0</v>
      </c>
      <c r="H47" s="11">
        <v>0</v>
      </c>
      <c r="I47" s="129">
        <v>0</v>
      </c>
      <c r="J47" s="132">
        <v>0.2</v>
      </c>
      <c r="K47" s="11">
        <v>0</v>
      </c>
      <c r="L47" s="11">
        <v>0</v>
      </c>
      <c r="M47" s="11">
        <v>0</v>
      </c>
      <c r="N47" s="10">
        <v>0.2</v>
      </c>
      <c r="O47" s="11">
        <v>0</v>
      </c>
      <c r="P47" s="11">
        <v>0</v>
      </c>
      <c r="Q47" s="129">
        <v>0</v>
      </c>
      <c r="R47" s="10" t="s">
        <v>6</v>
      </c>
      <c r="S47" s="10">
        <v>0</v>
      </c>
      <c r="T47" s="10">
        <v>0</v>
      </c>
      <c r="U47" s="11">
        <v>0</v>
      </c>
      <c r="V47" s="10" t="s">
        <v>6</v>
      </c>
      <c r="W47" s="10">
        <v>0</v>
      </c>
      <c r="X47" s="11">
        <v>0</v>
      </c>
      <c r="Y47" s="11">
        <v>0</v>
      </c>
      <c r="Z47" s="132" t="s">
        <v>6</v>
      </c>
      <c r="AA47" s="10" t="s">
        <v>85</v>
      </c>
      <c r="AB47" s="10" t="s">
        <v>85</v>
      </c>
      <c r="AC47" s="10" t="s">
        <v>85</v>
      </c>
      <c r="AD47" s="10" t="s">
        <v>6</v>
      </c>
      <c r="AE47" s="10" t="s">
        <v>85</v>
      </c>
      <c r="AF47" s="10" t="s">
        <v>85</v>
      </c>
      <c r="AG47" s="141" t="s">
        <v>85</v>
      </c>
      <c r="AH47" s="132" t="s">
        <v>6</v>
      </c>
      <c r="AI47" s="58" t="s">
        <v>6</v>
      </c>
      <c r="AJ47" s="76"/>
      <c r="AK47" s="76">
        <v>0</v>
      </c>
      <c r="AL47" s="10" t="s">
        <v>6</v>
      </c>
      <c r="AM47" s="58" t="s">
        <v>6</v>
      </c>
      <c r="AN47" s="58"/>
      <c r="AO47" s="134">
        <v>0</v>
      </c>
      <c r="AP47" s="10" t="s">
        <v>6</v>
      </c>
      <c r="AQ47" s="48">
        <v>0</v>
      </c>
      <c r="AR47" s="51">
        <v>0</v>
      </c>
      <c r="AS47" s="51">
        <v>0</v>
      </c>
      <c r="AT47" s="10" t="s">
        <v>6</v>
      </c>
      <c r="AU47" s="48">
        <v>0</v>
      </c>
      <c r="AV47" s="48">
        <v>0</v>
      </c>
      <c r="AW47" s="51">
        <v>0</v>
      </c>
      <c r="AX47" s="132" t="s">
        <v>67</v>
      </c>
      <c r="AY47" s="86" t="s">
        <v>6</v>
      </c>
      <c r="AZ47" s="157" t="s">
        <v>6</v>
      </c>
      <c r="BA47" s="59">
        <v>0</v>
      </c>
      <c r="BB47" s="10" t="s">
        <v>67</v>
      </c>
      <c r="BC47" s="86" t="s">
        <v>6</v>
      </c>
      <c r="BD47" s="160" t="s">
        <v>6</v>
      </c>
      <c r="BE47" s="151">
        <v>0</v>
      </c>
      <c r="BF47" s="132" t="s">
        <v>6</v>
      </c>
      <c r="BG47" s="10" t="s">
        <v>6</v>
      </c>
      <c r="BH47" s="10" t="s">
        <v>6</v>
      </c>
      <c r="BI47" s="141" t="s">
        <v>6</v>
      </c>
      <c r="BJ47" s="132" t="s">
        <v>6</v>
      </c>
      <c r="BK47" s="10" t="s">
        <v>6</v>
      </c>
      <c r="BL47" s="10" t="s">
        <v>6</v>
      </c>
      <c r="BM47" s="141" t="s">
        <v>6</v>
      </c>
      <c r="BN47" s="77">
        <f t="shared" si="0"/>
        <v>0.2</v>
      </c>
      <c r="BO47" s="77">
        <f t="shared" si="2"/>
        <v>0</v>
      </c>
      <c r="BP47" s="77">
        <f t="shared" si="3"/>
        <v>0</v>
      </c>
      <c r="BQ47" s="77">
        <f t="shared" si="3"/>
        <v>0</v>
      </c>
      <c r="BR47" s="78">
        <f t="shared" si="1"/>
        <v>0.2</v>
      </c>
      <c r="BS47" s="79">
        <f t="shared" si="4"/>
        <v>0</v>
      </c>
      <c r="BT47" s="79">
        <f t="shared" si="4"/>
        <v>0</v>
      </c>
      <c r="BU47" s="80">
        <v>0</v>
      </c>
    </row>
    <row r="48" spans="1:142" s="17" customFormat="1" ht="12.75">
      <c r="A48" s="73" t="s">
        <v>16</v>
      </c>
      <c r="B48" s="130">
        <v>0.1</v>
      </c>
      <c r="C48" s="18">
        <v>0.1</v>
      </c>
      <c r="D48" s="19">
        <v>0.06</v>
      </c>
      <c r="E48" s="19">
        <v>0</v>
      </c>
      <c r="F48" s="19">
        <v>0.99</v>
      </c>
      <c r="G48" s="19">
        <v>1</v>
      </c>
      <c r="H48" s="19">
        <v>0.99</v>
      </c>
      <c r="I48" s="131">
        <v>0</v>
      </c>
      <c r="J48" s="130">
        <v>36.1</v>
      </c>
      <c r="K48" s="18">
        <v>29.8</v>
      </c>
      <c r="L48" s="19">
        <v>27.89</v>
      </c>
      <c r="M48" s="19">
        <v>27.92</v>
      </c>
      <c r="N48" s="18">
        <v>617.4</v>
      </c>
      <c r="O48" s="18">
        <v>496.8</v>
      </c>
      <c r="P48" s="18">
        <v>466.68</v>
      </c>
      <c r="Q48" s="131">
        <v>439.32</v>
      </c>
      <c r="R48" s="18">
        <v>5.5</v>
      </c>
      <c r="S48" s="18">
        <v>5.5</v>
      </c>
      <c r="T48" s="18">
        <v>5.5</v>
      </c>
      <c r="U48" s="18">
        <v>5.5</v>
      </c>
      <c r="V48" s="18">
        <v>5.7</v>
      </c>
      <c r="W48" s="18">
        <v>5.7</v>
      </c>
      <c r="X48" s="19">
        <v>5.7</v>
      </c>
      <c r="Y48" s="19">
        <v>5.7</v>
      </c>
      <c r="Z48" s="130" t="s">
        <v>6</v>
      </c>
      <c r="AA48" s="18" t="s">
        <v>85</v>
      </c>
      <c r="AB48" s="18" t="s">
        <v>85</v>
      </c>
      <c r="AC48" s="18" t="s">
        <v>85</v>
      </c>
      <c r="AD48" s="18" t="s">
        <v>6</v>
      </c>
      <c r="AE48" s="18" t="s">
        <v>85</v>
      </c>
      <c r="AF48" s="18" t="s">
        <v>85</v>
      </c>
      <c r="AG48" s="140" t="s">
        <v>85</v>
      </c>
      <c r="AH48" s="130" t="s">
        <v>6</v>
      </c>
      <c r="AI48" s="81" t="s">
        <v>6</v>
      </c>
      <c r="AJ48" s="82"/>
      <c r="AK48" s="82">
        <v>0</v>
      </c>
      <c r="AL48" s="18" t="s">
        <v>6</v>
      </c>
      <c r="AM48" s="81" t="s">
        <v>6</v>
      </c>
      <c r="AN48" s="81"/>
      <c r="AO48" s="133">
        <v>0</v>
      </c>
      <c r="AP48" s="18" t="s">
        <v>6</v>
      </c>
      <c r="AQ48" s="50">
        <v>0</v>
      </c>
      <c r="AR48" s="49">
        <v>0</v>
      </c>
      <c r="AS48" s="49">
        <v>0</v>
      </c>
      <c r="AT48" s="18" t="s">
        <v>6</v>
      </c>
      <c r="AU48" s="50">
        <v>0</v>
      </c>
      <c r="AV48" s="50">
        <v>0</v>
      </c>
      <c r="AW48" s="49">
        <v>0</v>
      </c>
      <c r="AX48" s="130" t="s">
        <v>67</v>
      </c>
      <c r="AY48" s="87" t="s">
        <v>6</v>
      </c>
      <c r="AZ48" s="158" t="s">
        <v>6</v>
      </c>
      <c r="BA48" s="158">
        <v>0</v>
      </c>
      <c r="BB48" s="18" t="s">
        <v>67</v>
      </c>
      <c r="BC48" s="87" t="s">
        <v>6</v>
      </c>
      <c r="BD48" s="161" t="s">
        <v>6</v>
      </c>
      <c r="BE48" s="152">
        <v>0</v>
      </c>
      <c r="BF48" s="130" t="s">
        <v>6</v>
      </c>
      <c r="BG48" s="18" t="s">
        <v>6</v>
      </c>
      <c r="BH48" s="18" t="s">
        <v>6</v>
      </c>
      <c r="BI48" s="140" t="s">
        <v>6</v>
      </c>
      <c r="BJ48" s="130" t="s">
        <v>6</v>
      </c>
      <c r="BK48" s="18" t="s">
        <v>6</v>
      </c>
      <c r="BL48" s="18" t="s">
        <v>6</v>
      </c>
      <c r="BM48" s="140" t="s">
        <v>6</v>
      </c>
      <c r="BN48" s="20">
        <f t="shared" si="0"/>
        <v>41.7</v>
      </c>
      <c r="BO48" s="20">
        <f t="shared" si="2"/>
        <v>35.400000000000006</v>
      </c>
      <c r="BP48" s="20">
        <f t="shared" si="3"/>
        <v>33.45</v>
      </c>
      <c r="BQ48" s="20">
        <f t="shared" si="3"/>
        <v>33.42</v>
      </c>
      <c r="BR48" s="21">
        <f t="shared" si="1"/>
        <v>624.09</v>
      </c>
      <c r="BS48" s="83">
        <f t="shared" si="4"/>
        <v>503.5</v>
      </c>
      <c r="BT48" s="83">
        <f t="shared" si="4"/>
        <v>473.37</v>
      </c>
      <c r="BU48" s="84">
        <v>445.02</v>
      </c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</row>
    <row r="49" spans="1:73" ht="12.75">
      <c r="A49" s="75" t="s">
        <v>55</v>
      </c>
      <c r="B49" s="132">
        <v>0.4</v>
      </c>
      <c r="C49" s="10">
        <v>0.4</v>
      </c>
      <c r="D49" s="11">
        <v>0.22</v>
      </c>
      <c r="E49" s="11">
        <v>0.22</v>
      </c>
      <c r="F49" s="10">
        <v>1.24</v>
      </c>
      <c r="G49" s="10">
        <v>1.2</v>
      </c>
      <c r="H49" s="10">
        <v>0.43</v>
      </c>
      <c r="I49" s="129">
        <v>0.48</v>
      </c>
      <c r="J49" s="132">
        <v>0.4</v>
      </c>
      <c r="K49" s="10">
        <v>0.4</v>
      </c>
      <c r="L49" s="11">
        <v>0.25</v>
      </c>
      <c r="M49" s="11">
        <v>0.25</v>
      </c>
      <c r="N49" s="10">
        <v>14.1</v>
      </c>
      <c r="O49" s="10">
        <v>14.1</v>
      </c>
      <c r="P49" s="10">
        <v>0.31</v>
      </c>
      <c r="Q49" s="129">
        <v>0.33</v>
      </c>
      <c r="R49" s="10" t="s">
        <v>6</v>
      </c>
      <c r="S49" s="58" t="s">
        <v>6</v>
      </c>
      <c r="T49" s="58">
        <v>0</v>
      </c>
      <c r="U49" s="76">
        <v>0</v>
      </c>
      <c r="V49" s="10" t="s">
        <v>6</v>
      </c>
      <c r="W49" s="58" t="s">
        <v>6</v>
      </c>
      <c r="X49" s="76">
        <v>0</v>
      </c>
      <c r="Y49" s="76">
        <v>0</v>
      </c>
      <c r="Z49" s="132" t="s">
        <v>6</v>
      </c>
      <c r="AA49" s="10" t="s">
        <v>85</v>
      </c>
      <c r="AB49" s="10" t="s">
        <v>85</v>
      </c>
      <c r="AC49" s="10" t="s">
        <v>85</v>
      </c>
      <c r="AD49" s="10" t="s">
        <v>6</v>
      </c>
      <c r="AE49" s="10" t="s">
        <v>85</v>
      </c>
      <c r="AF49" s="10" t="s">
        <v>85</v>
      </c>
      <c r="AG49" s="141" t="s">
        <v>85</v>
      </c>
      <c r="AH49" s="132" t="s">
        <v>6</v>
      </c>
      <c r="AI49" s="58" t="s">
        <v>6</v>
      </c>
      <c r="AJ49" s="76"/>
      <c r="AK49" s="76">
        <v>0</v>
      </c>
      <c r="AL49" s="10" t="s">
        <v>6</v>
      </c>
      <c r="AM49" s="58" t="s">
        <v>6</v>
      </c>
      <c r="AN49" s="58"/>
      <c r="AO49" s="134">
        <v>0</v>
      </c>
      <c r="AP49" s="10">
        <v>2.7</v>
      </c>
      <c r="AQ49" s="48">
        <v>2.7</v>
      </c>
      <c r="AR49" s="51">
        <v>2.57</v>
      </c>
      <c r="AS49" s="51">
        <v>2.57</v>
      </c>
      <c r="AT49" s="11">
        <v>40</v>
      </c>
      <c r="AU49" s="51">
        <v>40</v>
      </c>
      <c r="AV49" s="51">
        <v>48.74</v>
      </c>
      <c r="AW49" s="51">
        <v>48.8</v>
      </c>
      <c r="AX49" s="132" t="s">
        <v>67</v>
      </c>
      <c r="AY49" s="86" t="s">
        <v>6</v>
      </c>
      <c r="AZ49" s="157" t="s">
        <v>6</v>
      </c>
      <c r="BA49" s="59">
        <v>0</v>
      </c>
      <c r="BB49" s="10" t="s">
        <v>67</v>
      </c>
      <c r="BC49" s="86" t="s">
        <v>6</v>
      </c>
      <c r="BD49" s="160" t="s">
        <v>6</v>
      </c>
      <c r="BE49" s="151">
        <v>0</v>
      </c>
      <c r="BF49" s="132" t="s">
        <v>6</v>
      </c>
      <c r="BG49" s="10" t="s">
        <v>6</v>
      </c>
      <c r="BH49" s="10" t="s">
        <v>6</v>
      </c>
      <c r="BI49" s="141" t="s">
        <v>6</v>
      </c>
      <c r="BJ49" s="132" t="s">
        <v>6</v>
      </c>
      <c r="BK49" s="10" t="s">
        <v>6</v>
      </c>
      <c r="BL49" s="10" t="s">
        <v>6</v>
      </c>
      <c r="BM49" s="141" t="s">
        <v>6</v>
      </c>
      <c r="BN49" s="77">
        <f t="shared" si="0"/>
        <v>3.5</v>
      </c>
      <c r="BO49" s="77">
        <f t="shared" si="2"/>
        <v>3.5</v>
      </c>
      <c r="BP49" s="77">
        <f t="shared" si="3"/>
        <v>3.04</v>
      </c>
      <c r="BQ49" s="77">
        <f t="shared" si="3"/>
        <v>3.04</v>
      </c>
      <c r="BR49" s="78">
        <f t="shared" si="1"/>
        <v>55.34</v>
      </c>
      <c r="BS49" s="79">
        <f t="shared" si="4"/>
        <v>55.3</v>
      </c>
      <c r="BT49" s="79">
        <f t="shared" si="4"/>
        <v>49.480000000000004</v>
      </c>
      <c r="BU49" s="80">
        <v>49.61</v>
      </c>
    </row>
    <row r="50" spans="1:142" s="17" customFormat="1" ht="12.75">
      <c r="A50" s="73" t="s">
        <v>23</v>
      </c>
      <c r="B50" s="130">
        <v>1.2</v>
      </c>
      <c r="C50" s="18">
        <v>0.8</v>
      </c>
      <c r="D50" s="19">
        <v>0.57</v>
      </c>
      <c r="E50" s="19">
        <v>0.48</v>
      </c>
      <c r="F50" s="18">
        <v>27.9</v>
      </c>
      <c r="G50" s="18">
        <v>13.6</v>
      </c>
      <c r="H50" s="18">
        <v>9.23</v>
      </c>
      <c r="I50" s="131">
        <v>9.34</v>
      </c>
      <c r="J50" s="130">
        <v>4.5</v>
      </c>
      <c r="K50" s="18">
        <v>0.6</v>
      </c>
      <c r="L50" s="19">
        <v>0.55</v>
      </c>
      <c r="M50" s="19">
        <v>1.46</v>
      </c>
      <c r="N50" s="18">
        <v>81</v>
      </c>
      <c r="O50" s="18">
        <v>8.8</v>
      </c>
      <c r="P50" s="18">
        <v>7.49</v>
      </c>
      <c r="Q50" s="131">
        <v>25</v>
      </c>
      <c r="R50" s="19">
        <v>0.29</v>
      </c>
      <c r="S50" s="19">
        <v>0.3</v>
      </c>
      <c r="T50" s="19">
        <v>0.07</v>
      </c>
      <c r="U50" s="19">
        <v>0.08</v>
      </c>
      <c r="V50" s="18">
        <v>2.4</v>
      </c>
      <c r="W50" s="18">
        <v>2.4</v>
      </c>
      <c r="X50" s="19">
        <v>0.41</v>
      </c>
      <c r="Y50" s="19">
        <v>0.43</v>
      </c>
      <c r="Z50" s="130" t="s">
        <v>6</v>
      </c>
      <c r="AA50" s="18" t="s">
        <v>85</v>
      </c>
      <c r="AB50" s="18" t="s">
        <v>85</v>
      </c>
      <c r="AC50" s="18" t="s">
        <v>85</v>
      </c>
      <c r="AD50" s="18" t="s">
        <v>6</v>
      </c>
      <c r="AE50" s="18" t="s">
        <v>85</v>
      </c>
      <c r="AF50" s="18" t="s">
        <v>85</v>
      </c>
      <c r="AG50" s="140" t="s">
        <v>85</v>
      </c>
      <c r="AH50" s="130" t="s">
        <v>6</v>
      </c>
      <c r="AI50" s="18">
        <v>0</v>
      </c>
      <c r="AJ50" s="19"/>
      <c r="AK50" s="19" t="s">
        <v>96</v>
      </c>
      <c r="AL50" s="18">
        <v>0.1</v>
      </c>
      <c r="AM50" s="18">
        <v>0.1</v>
      </c>
      <c r="AN50" s="18">
        <v>0.07</v>
      </c>
      <c r="AO50" s="131">
        <v>0</v>
      </c>
      <c r="AP50" s="18">
        <v>2.2</v>
      </c>
      <c r="AQ50" s="50">
        <v>2.2</v>
      </c>
      <c r="AR50" s="49">
        <v>2.16</v>
      </c>
      <c r="AS50" s="49">
        <v>2.01</v>
      </c>
      <c r="AT50" s="18">
        <v>20.1</v>
      </c>
      <c r="AU50" s="49">
        <v>20.1</v>
      </c>
      <c r="AV50" s="49">
        <v>20.08</v>
      </c>
      <c r="AW50" s="49">
        <v>23.26</v>
      </c>
      <c r="AX50" s="130" t="s">
        <v>6</v>
      </c>
      <c r="AY50" s="50">
        <v>0</v>
      </c>
      <c r="AZ50" s="49">
        <v>0.09</v>
      </c>
      <c r="BA50" s="49">
        <v>0.03</v>
      </c>
      <c r="BB50" s="18" t="s">
        <v>6</v>
      </c>
      <c r="BC50" s="50">
        <v>0</v>
      </c>
      <c r="BD50" s="50">
        <v>0.12</v>
      </c>
      <c r="BE50" s="149">
        <v>0.03</v>
      </c>
      <c r="BF50" s="130" t="s">
        <v>6</v>
      </c>
      <c r="BG50" s="18" t="s">
        <v>6</v>
      </c>
      <c r="BH50" s="18" t="s">
        <v>6</v>
      </c>
      <c r="BI50" s="140" t="s">
        <v>6</v>
      </c>
      <c r="BJ50" s="130" t="s">
        <v>6</v>
      </c>
      <c r="BK50" s="18" t="s">
        <v>6</v>
      </c>
      <c r="BL50" s="18" t="s">
        <v>6</v>
      </c>
      <c r="BM50" s="140" t="s">
        <v>6</v>
      </c>
      <c r="BN50" s="20">
        <f t="shared" si="0"/>
        <v>8.190000000000001</v>
      </c>
      <c r="BO50" s="20">
        <f t="shared" si="2"/>
        <v>3.9000000000000004</v>
      </c>
      <c r="BP50" s="20">
        <f t="shared" si="3"/>
        <v>3.4400000000000004</v>
      </c>
      <c r="BQ50" s="20">
        <f t="shared" si="3"/>
        <v>4.06</v>
      </c>
      <c r="BR50" s="21">
        <f t="shared" si="1"/>
        <v>131.5</v>
      </c>
      <c r="BS50" s="83">
        <f t="shared" si="4"/>
        <v>45</v>
      </c>
      <c r="BT50" s="83">
        <f t="shared" si="4"/>
        <v>37.4</v>
      </c>
      <c r="BU50" s="84">
        <v>58.05</v>
      </c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</row>
    <row r="51" spans="1:73" ht="12.75">
      <c r="A51" s="89" t="s">
        <v>77</v>
      </c>
      <c r="B51" s="136">
        <f>SUM(B14:B50)</f>
        <v>6329.200000000002</v>
      </c>
      <c r="C51" s="12">
        <f>SUM(C14:C50)</f>
        <v>6383.000000000002</v>
      </c>
      <c r="D51" s="33">
        <f>SUM(D14:D50)</f>
        <v>6704.210000000002</v>
      </c>
      <c r="E51" s="33">
        <v>6982.02</v>
      </c>
      <c r="F51" s="12">
        <f aca="true" t="shared" si="5" ref="F51:Z51">SUM(F14:F50)</f>
        <v>71515.33000000002</v>
      </c>
      <c r="G51" s="12">
        <f t="shared" si="5"/>
        <v>74877.6</v>
      </c>
      <c r="H51" s="12">
        <v>76424.23</v>
      </c>
      <c r="I51" s="137">
        <f>SUM(I14:I50)</f>
        <v>81285.34999999996</v>
      </c>
      <c r="J51" s="136">
        <f t="shared" si="5"/>
        <v>7984.845999999999</v>
      </c>
      <c r="K51" s="12">
        <f>SUM(K14:K50)</f>
        <v>8494.600000000002</v>
      </c>
      <c r="L51" s="33">
        <f>SUM(L14:L50)</f>
        <v>8989.549999999997</v>
      </c>
      <c r="M51" s="33">
        <f>SUM(M14:M50)</f>
        <v>9205.18</v>
      </c>
      <c r="N51" s="12">
        <f t="shared" si="5"/>
        <v>133737.65500000003</v>
      </c>
      <c r="O51" s="12">
        <f t="shared" si="5"/>
        <v>146554.5</v>
      </c>
      <c r="P51" s="12">
        <v>156325.38999999998</v>
      </c>
      <c r="Q51" s="137"/>
      <c r="R51" s="12">
        <f t="shared" si="5"/>
        <v>182.8</v>
      </c>
      <c r="S51" s="12">
        <f t="shared" si="5"/>
        <v>190.80000000000007</v>
      </c>
      <c r="T51" s="33">
        <f t="shared" si="5"/>
        <v>253.66000000000005</v>
      </c>
      <c r="U51" s="33">
        <f>SUM(U14:U50)</f>
        <v>232.84</v>
      </c>
      <c r="V51" s="12">
        <f t="shared" si="5"/>
        <v>1020.4000000000001</v>
      </c>
      <c r="W51" s="12">
        <f t="shared" si="5"/>
        <v>1031.2000000000003</v>
      </c>
      <c r="X51" s="33">
        <f t="shared" si="5"/>
        <v>1651.62</v>
      </c>
      <c r="Y51" s="33">
        <f>SUM(Y14:Y50)</f>
        <v>1730.2100000000003</v>
      </c>
      <c r="Z51" s="136">
        <f t="shared" si="5"/>
        <v>141.9</v>
      </c>
      <c r="AA51" s="106" t="s">
        <v>85</v>
      </c>
      <c r="AB51" s="106" t="s">
        <v>85</v>
      </c>
      <c r="AC51" s="106" t="s">
        <v>85</v>
      </c>
      <c r="AD51" s="12">
        <f aca="true" t="shared" si="6" ref="AD51:BJ51">SUM(AD14:AD50)</f>
        <v>193</v>
      </c>
      <c r="AE51" s="106" t="s">
        <v>85</v>
      </c>
      <c r="AF51" s="106" t="s">
        <v>85</v>
      </c>
      <c r="AG51" s="142" t="s">
        <v>85</v>
      </c>
      <c r="AH51" s="136">
        <f t="shared" si="6"/>
        <v>508.5</v>
      </c>
      <c r="AI51" s="12">
        <f>SUM(AI14:AI50)</f>
        <v>510</v>
      </c>
      <c r="AJ51" s="33">
        <f>SUM(AJ14:AJ50)</f>
        <v>505.57</v>
      </c>
      <c r="AK51" s="33">
        <f>SUM(AK14:AK50)</f>
        <v>557.14</v>
      </c>
      <c r="AL51" s="12">
        <f t="shared" si="6"/>
        <v>572.5</v>
      </c>
      <c r="AM51" s="12">
        <f>SUM(AM14:AM50)</f>
        <v>605.3000000000001</v>
      </c>
      <c r="AN51" s="12">
        <v>565.72</v>
      </c>
      <c r="AO51" s="137">
        <f>SUM(AO14:AO50)</f>
        <v>918.2399999999999</v>
      </c>
      <c r="AP51" s="12">
        <f t="shared" si="6"/>
        <v>3264.8999999999996</v>
      </c>
      <c r="AQ51" s="12">
        <f t="shared" si="6"/>
        <v>3305.899999999999</v>
      </c>
      <c r="AR51" s="33">
        <f t="shared" si="6"/>
        <v>3576.5399999999995</v>
      </c>
      <c r="AS51" s="33">
        <f>SUM(AS14:AS50)</f>
        <v>3641.4400000000005</v>
      </c>
      <c r="AT51" s="12">
        <f t="shared" si="6"/>
        <v>11928.400000000001</v>
      </c>
      <c r="AU51" s="12">
        <f t="shared" si="6"/>
        <v>12007.100000000002</v>
      </c>
      <c r="AV51" s="12">
        <v>16358.69</v>
      </c>
      <c r="AW51" s="33">
        <f>SUM(AW14:AW50)</f>
        <v>16985.699999999993</v>
      </c>
      <c r="AX51" s="136">
        <f t="shared" si="6"/>
        <v>2463.86</v>
      </c>
      <c r="AY51" s="12">
        <f t="shared" si="6"/>
        <v>2940.6000000000004</v>
      </c>
      <c r="AZ51" s="33">
        <f t="shared" si="6"/>
        <v>3212.4899999999993</v>
      </c>
      <c r="BA51" s="33">
        <f>SUM(BA14:BA50)</f>
        <v>3077.91</v>
      </c>
      <c r="BB51" s="12">
        <f t="shared" si="6"/>
        <v>4015.9499999999994</v>
      </c>
      <c r="BC51" s="12">
        <f t="shared" si="6"/>
        <v>5350.499999999999</v>
      </c>
      <c r="BD51" s="12">
        <v>5951.46</v>
      </c>
      <c r="BE51" s="137">
        <f>SUM(BE14:BE50)</f>
        <v>5743.529999999999</v>
      </c>
      <c r="BF51" s="136">
        <f t="shared" si="6"/>
        <v>40.7</v>
      </c>
      <c r="BG51" s="12">
        <f t="shared" si="6"/>
        <v>40.7</v>
      </c>
      <c r="BH51" s="12">
        <v>0</v>
      </c>
      <c r="BI51" s="153">
        <v>0</v>
      </c>
      <c r="BJ51" s="136">
        <f t="shared" si="6"/>
        <v>0</v>
      </c>
      <c r="BK51" s="12">
        <v>0</v>
      </c>
      <c r="BL51" s="12">
        <v>0</v>
      </c>
      <c r="BM51" s="153">
        <v>0</v>
      </c>
      <c r="BN51" s="32">
        <f>SUM(BN14:BN50)</f>
        <v>20876.005999999994</v>
      </c>
      <c r="BO51" s="32">
        <f>SUM(BO14:BO50)</f>
        <v>21824.9</v>
      </c>
      <c r="BP51" s="32">
        <f>SUM(BP14:BP50)</f>
        <v>23242.02</v>
      </c>
      <c r="BQ51" s="32">
        <f>SUM(BQ14:BQ50)</f>
        <v>23696.519999999997</v>
      </c>
      <c r="BR51" s="12">
        <f>SUM(BR14:BR50)</f>
        <v>223023.935</v>
      </c>
      <c r="BS51" s="13">
        <f t="shared" si="4"/>
        <v>240466.90000000002</v>
      </c>
      <c r="BT51" s="13">
        <f>SUM(BT14:BT50)</f>
        <v>257277.11</v>
      </c>
      <c r="BU51" s="90">
        <f>SUM(BU14:BU50)</f>
        <v>268847.57</v>
      </c>
    </row>
    <row r="52" spans="1:73" ht="12.75">
      <c r="A52" s="208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91"/>
      <c r="AN52" s="91"/>
      <c r="AO52" s="91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92"/>
      <c r="BL52" s="92"/>
      <c r="BM52" s="92"/>
      <c r="BN52" s="23"/>
      <c r="BO52" s="23"/>
      <c r="BP52" s="23"/>
      <c r="BQ52" s="23"/>
      <c r="BR52" s="24"/>
      <c r="BS52" s="53"/>
      <c r="BT52" s="53"/>
      <c r="BU52" s="54"/>
    </row>
    <row r="53" spans="1:73" ht="12.75">
      <c r="A53" s="185" t="s">
        <v>94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56"/>
      <c r="BU53" s="54"/>
    </row>
    <row r="54" spans="1:73" ht="12.75">
      <c r="A54" s="185" t="s">
        <v>59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56"/>
      <c r="BU54" s="54"/>
    </row>
    <row r="55" spans="1:73" ht="12.75">
      <c r="A55" s="52" t="s">
        <v>73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4"/>
    </row>
    <row r="56" spans="1:73" ht="12.75" customHeight="1">
      <c r="A56" s="181" t="s">
        <v>72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93"/>
      <c r="AN56" s="100"/>
      <c r="AO56" s="9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4"/>
    </row>
    <row r="57" spans="1:73" ht="12.75" customHeight="1">
      <c r="A57" s="181" t="s">
        <v>74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93"/>
      <c r="AN57" s="100"/>
      <c r="AO57" s="9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4"/>
    </row>
    <row r="58" spans="1:73" ht="12.75" customHeight="1">
      <c r="A58" s="179" t="s">
        <v>75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94"/>
      <c r="AN58" s="99"/>
      <c r="AO58" s="94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4"/>
    </row>
    <row r="59" spans="1:73" ht="12.75" customHeight="1">
      <c r="A59" s="181" t="s">
        <v>90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93"/>
      <c r="AN59" s="100"/>
      <c r="AO59" s="9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4"/>
    </row>
    <row r="60" spans="1:73" ht="12.75" customHeight="1">
      <c r="A60" s="181" t="s">
        <v>91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93"/>
      <c r="AN60" s="100"/>
      <c r="AO60" s="9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4"/>
    </row>
    <row r="61" spans="1:73" ht="12.75" customHeight="1">
      <c r="A61" s="183" t="s">
        <v>89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95"/>
      <c r="AN61" s="101"/>
      <c r="AO61" s="95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4"/>
    </row>
    <row r="62" spans="1:73" ht="13.5" thickBot="1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7"/>
    </row>
  </sheetData>
  <sheetProtection/>
  <mergeCells count="53">
    <mergeCell ref="A59:AL59"/>
    <mergeCell ref="BJ8:BK8"/>
    <mergeCell ref="BN8:BR8"/>
    <mergeCell ref="AH8:AM8"/>
    <mergeCell ref="R8:V8"/>
    <mergeCell ref="AX8:BB8"/>
    <mergeCell ref="A52:AL52"/>
    <mergeCell ref="A54:BS54"/>
    <mergeCell ref="A53:BS53"/>
    <mergeCell ref="A57:AL57"/>
    <mergeCell ref="A2:BS2"/>
    <mergeCell ref="A4:BS4"/>
    <mergeCell ref="BF8:BG8"/>
    <mergeCell ref="Z8:AE8"/>
    <mergeCell ref="AH7:AO7"/>
    <mergeCell ref="BF7:BI7"/>
    <mergeCell ref="BJ7:BM7"/>
    <mergeCell ref="AP8:AU8"/>
    <mergeCell ref="N9:Q9"/>
    <mergeCell ref="A61:AL61"/>
    <mergeCell ref="A56:AL56"/>
    <mergeCell ref="A60:AL60"/>
    <mergeCell ref="A58:AL58"/>
    <mergeCell ref="J8:N8"/>
    <mergeCell ref="B7:I7"/>
    <mergeCell ref="B9:D9"/>
    <mergeCell ref="F9:I9"/>
    <mergeCell ref="J7:Q7"/>
    <mergeCell ref="J9:L9"/>
    <mergeCell ref="R7:X7"/>
    <mergeCell ref="R9:T9"/>
    <mergeCell ref="V9:X9"/>
    <mergeCell ref="Z7:AF7"/>
    <mergeCell ref="Z9:AB9"/>
    <mergeCell ref="AD9:AF9"/>
    <mergeCell ref="AL9:AO9"/>
    <mergeCell ref="AP7:AW7"/>
    <mergeCell ref="AP9:AR9"/>
    <mergeCell ref="AT9:AW9"/>
    <mergeCell ref="AX7:BE7"/>
    <mergeCell ref="AX9:AZ9"/>
    <mergeCell ref="BB9:BE9"/>
    <mergeCell ref="A5:BU5"/>
    <mergeCell ref="A6:BU6"/>
    <mergeCell ref="AA14:AC14"/>
    <mergeCell ref="AE14:AG14"/>
    <mergeCell ref="BF9:BI9"/>
    <mergeCell ref="BJ9:BM9"/>
    <mergeCell ref="BN7:BU7"/>
    <mergeCell ref="BN9:BP9"/>
    <mergeCell ref="BR9:BU9"/>
    <mergeCell ref="AH9:AJ9"/>
  </mergeCells>
  <printOptions/>
  <pageMargins left="0.96" right="0.25" top="0.25" bottom="0" header="0" footer="0"/>
  <pageSetup horizontalDpi="600" verticalDpi="600" orientation="landscape" paperSize="9" scale="60" r:id="rId1"/>
  <colBreaks count="2" manualBreakCount="2">
    <brk id="25" max="61" man="1"/>
    <brk id="49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2014-11-18T03:44:46Z</cp:lastPrinted>
  <dcterms:created xsi:type="dcterms:W3CDTF">2001-02-24T01:55:02Z</dcterms:created>
  <dcterms:modified xsi:type="dcterms:W3CDTF">2014-11-18T10:17:03Z</dcterms:modified>
  <cp:category/>
  <cp:version/>
  <cp:contentType/>
  <cp:contentStatus/>
</cp:coreProperties>
</file>