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1640" activeTab="1"/>
  </bookViews>
  <sheets>
    <sheet name="Table 32.24(All India)" sheetId="10" r:id="rId1"/>
    <sheet name="Table 32.24(Deptt.-wise)" sheetId="8" r:id="rId2"/>
    <sheet name="Sheet1" sheetId="11" r:id="rId3"/>
  </sheets>
  <definedNames>
    <definedName name="_xlnm.Print_Area" localSheetId="0">'Table 32.24(All India)'!$A$1:$O$25</definedName>
    <definedName name="_xlnm.Print_Area" localSheetId="1">'Table 32.24(Deptt.-wise)'!$A$1:$AO$39</definedName>
    <definedName name="_xlnm.Print_Titles" localSheetId="1">'Table 32.24(Deptt.-wise)'!$A:$A</definedName>
  </definedNames>
  <calcPr calcId="124519" iterate="1" iterateCount="1"/>
</workbook>
</file>

<file path=xl/calcChain.xml><?xml version="1.0" encoding="utf-8"?>
<calcChain xmlns="http://schemas.openxmlformats.org/spreadsheetml/2006/main">
  <c r="D116" i="11"/>
  <c r="E116"/>
  <c r="F116"/>
  <c r="G116"/>
  <c r="H116"/>
  <c r="I116"/>
  <c r="J116"/>
  <c r="K116"/>
  <c r="L116"/>
  <c r="C116"/>
  <c r="AN30" i="8"/>
  <c r="AJ30"/>
  <c r="AF30"/>
  <c r="AB30"/>
  <c r="X30"/>
  <c r="AN15"/>
  <c r="AJ15"/>
  <c r="AJ31" s="1"/>
  <c r="AF15"/>
  <c r="AB15"/>
  <c r="X15"/>
  <c r="T30"/>
  <c r="T15"/>
  <c r="P30"/>
  <c r="P15"/>
  <c r="L30"/>
  <c r="L15"/>
  <c r="H30"/>
  <c r="H15"/>
  <c r="T31" l="1"/>
  <c r="AF31"/>
  <c r="AB31"/>
  <c r="X31"/>
  <c r="AN31"/>
  <c r="P31"/>
  <c r="H31"/>
  <c r="L31"/>
</calcChain>
</file>

<file path=xl/sharedStrings.xml><?xml version="1.0" encoding="utf-8"?>
<sst xmlns="http://schemas.openxmlformats.org/spreadsheetml/2006/main" count="279" uniqueCount="145">
  <si>
    <t>Total</t>
  </si>
  <si>
    <t>Number of Sanctioned Posts</t>
  </si>
  <si>
    <t>Number in Position</t>
  </si>
  <si>
    <t>B(G)</t>
  </si>
  <si>
    <t>B(NG)</t>
  </si>
  <si>
    <t>Source: Ministry of Finance, Pay Research Unit.</t>
  </si>
  <si>
    <t xml:space="preserve">LABOUR AND EMPLOYMENT </t>
  </si>
  <si>
    <t>D</t>
  </si>
  <si>
    <t>Unclassified</t>
  </si>
  <si>
    <t>12. Mines</t>
  </si>
  <si>
    <t>18. Statistics &amp; Programme Implementation</t>
  </si>
  <si>
    <t>21. Others</t>
  </si>
  <si>
    <t>..</t>
  </si>
  <si>
    <t>_______________________________________________________________</t>
  </si>
  <si>
    <t>_____________________________________________________________</t>
  </si>
  <si>
    <t>2009-10</t>
  </si>
  <si>
    <t>A(G)*</t>
  </si>
  <si>
    <t>C(NG)$</t>
  </si>
  <si>
    <t xml:space="preserve">Note: * Includes some non-gazetted post also.  </t>
  </si>
  <si>
    <t xml:space="preserve">           ** Sanctioned strength/In position are provisional.</t>
  </si>
  <si>
    <t xml:space="preserve">         $ Erstwhile Group D posts have been categorized as Group C after implementation of 6th cpc.</t>
  </si>
  <si>
    <t xml:space="preserve">         #  Excluding Grameen Dak Sewak. </t>
  </si>
  <si>
    <t>2010-11</t>
  </si>
  <si>
    <t>1. Atomic Energy</t>
  </si>
  <si>
    <t>2. Commerce</t>
  </si>
  <si>
    <t>3. Culture**</t>
  </si>
  <si>
    <t>4. Defence (Civilian)</t>
  </si>
  <si>
    <t>5. Earth Sciences</t>
  </si>
  <si>
    <t xml:space="preserve">6. Finance </t>
  </si>
  <si>
    <t>7. Health &amp; Family Welfare**</t>
  </si>
  <si>
    <t>8. Home Affairs</t>
  </si>
  <si>
    <t>9. Indian Audit &amp; Accounts</t>
  </si>
  <si>
    <t>10. Information Technology</t>
  </si>
  <si>
    <t>11. Labour &amp; Employment</t>
  </si>
  <si>
    <t>13. Personnel, Public Grievances &amp; Pensions</t>
  </si>
  <si>
    <t>14. # Posts**</t>
  </si>
  <si>
    <t>15. Railways</t>
  </si>
  <si>
    <t>16. Science &amp; Technology</t>
  </si>
  <si>
    <t>17. Space</t>
  </si>
  <si>
    <t>19. Urban Development@</t>
  </si>
  <si>
    <t>20. Water Resources</t>
  </si>
  <si>
    <t>2011-12</t>
  </si>
  <si>
    <t>Ministry/Department</t>
  </si>
  <si>
    <t xml:space="preserve">          *** Including HUPA</t>
  </si>
  <si>
    <t>Year (As on 31st March</t>
  </si>
  <si>
    <t>SI.</t>
  </si>
  <si>
    <t>Ministry/Deptt.</t>
  </si>
  <si>
    <t>No.</t>
  </si>
  <si>
    <r>
      <t>C(NG)</t>
    </r>
    <r>
      <rPr>
        <b/>
        <vertAlign val="superscript"/>
        <sz val="11"/>
        <color rgb="FF000000"/>
        <rFont val="Times New Roman"/>
        <family val="1"/>
      </rPr>
      <t>$</t>
    </r>
  </si>
  <si>
    <t>A(G)</t>
  </si>
  <si>
    <t>Agricultural Research &amp; Education</t>
  </si>
  <si>
    <t>Agriculture and Cooperation</t>
  </si>
  <si>
    <t>Animal Husbandry and Dairying</t>
  </si>
  <si>
    <t>Atomic Energy</t>
  </si>
  <si>
    <t>AYUSH</t>
  </si>
  <si>
    <t>Bio-Technology</t>
  </si>
  <si>
    <t>Cabinet Secretariat</t>
  </si>
  <si>
    <t xml:space="preserve">Chemicals, Petrochemicals &amp; Pharmaceuticals </t>
  </si>
  <si>
    <t>Civil Aviation</t>
  </si>
  <si>
    <t>Coal</t>
  </si>
  <si>
    <t>Commerce**</t>
  </si>
  <si>
    <t>Consumer Affairs</t>
  </si>
  <si>
    <t>Corporate Affairs</t>
  </si>
  <si>
    <t>Culture</t>
  </si>
  <si>
    <t>Defence (Civilian)**</t>
  </si>
  <si>
    <t>Development of NE Region</t>
  </si>
  <si>
    <t>Disinvestment</t>
  </si>
  <si>
    <t>Drinking Water &amp; Sanitation</t>
  </si>
  <si>
    <t>Earth Sciences</t>
  </si>
  <si>
    <t>Economic Affairs</t>
  </si>
  <si>
    <t>Environment &amp; Forests</t>
  </si>
  <si>
    <t>Expenditure</t>
  </si>
  <si>
    <t>External Affairs</t>
  </si>
  <si>
    <t>Fertilizers</t>
  </si>
  <si>
    <t>Financial Services</t>
  </si>
  <si>
    <t>Food &amp; Public Distribution</t>
  </si>
  <si>
    <t>Food Processing Industries</t>
  </si>
  <si>
    <t>Health &amp; Family Welfare</t>
  </si>
  <si>
    <t>Heavy Industry</t>
  </si>
  <si>
    <t>Higher Education</t>
  </si>
  <si>
    <t>Home Affairs</t>
  </si>
  <si>
    <t>Indian Audit &amp; Accounts</t>
  </si>
  <si>
    <t>Industrial Policy &amp; Promotion**</t>
  </si>
  <si>
    <t>Information and Broadcasting</t>
  </si>
  <si>
    <t>Information Technology</t>
  </si>
  <si>
    <t>Labour &amp; Employment**</t>
  </si>
  <si>
    <t>Land Resources</t>
  </si>
  <si>
    <t>Law and Justice</t>
  </si>
  <si>
    <t>Micro, Small and Medium Enterprises</t>
  </si>
  <si>
    <t>Mines</t>
  </si>
  <si>
    <t>Minority Affairs</t>
  </si>
  <si>
    <t>New &amp; Renewable Energy</t>
  </si>
  <si>
    <t>Overseas Indian Affairs</t>
  </si>
  <si>
    <t>Panchayati Raj**</t>
  </si>
  <si>
    <t>Parliamentary Affairs</t>
  </si>
  <si>
    <t>Personnel, Public Grievances &amp; Pensions</t>
  </si>
  <si>
    <t>Petroleum and Natural Gas</t>
  </si>
  <si>
    <t>Planning Commission</t>
  </si>
  <si>
    <t>Posts**</t>
  </si>
  <si>
    <t>Power</t>
  </si>
  <si>
    <t>President's Secretariat</t>
  </si>
  <si>
    <t>Prime Minister's Office</t>
  </si>
  <si>
    <t>Public Enterprises</t>
  </si>
  <si>
    <t>Railways</t>
  </si>
  <si>
    <t>Revenue</t>
  </si>
  <si>
    <t>Road Transport &amp; Highways</t>
  </si>
  <si>
    <t>Rural Development</t>
  </si>
  <si>
    <t>School Education and Literacy</t>
  </si>
  <si>
    <t>Science &amp; Technology.**</t>
  </si>
  <si>
    <t>Shipping</t>
  </si>
  <si>
    <t>Social Justice &amp; Empowerment</t>
  </si>
  <si>
    <t>Space</t>
  </si>
  <si>
    <t xml:space="preserve"> Statistics &amp; Programme Implementation</t>
  </si>
  <si>
    <t xml:space="preserve"> Steel</t>
  </si>
  <si>
    <t xml:space="preserve"> Telecommunication**</t>
  </si>
  <si>
    <t xml:space="preserve"> Textiles</t>
  </si>
  <si>
    <t xml:space="preserve"> Tourism</t>
  </si>
  <si>
    <t xml:space="preserve"> Tribal Affairs</t>
  </si>
  <si>
    <t xml:space="preserve">  Union Public Service Commission</t>
  </si>
  <si>
    <t xml:space="preserve">  Urban Development***</t>
  </si>
  <si>
    <t>Vice President's Secretariat</t>
  </si>
  <si>
    <t>Water Resources</t>
  </si>
  <si>
    <t xml:space="preserve"> Women &amp; Child Development</t>
  </si>
  <si>
    <t xml:space="preserve"> Youth Affairs and Sports</t>
  </si>
  <si>
    <t>*</t>
  </si>
  <si>
    <t>Includes some non-gazetted posts also.</t>
  </si>
  <si>
    <t>**</t>
  </si>
  <si>
    <t>Sanctioned strength/In position are provisional.</t>
  </si>
  <si>
    <t>***Including HUPA.</t>
  </si>
  <si>
    <t>$</t>
  </si>
  <si>
    <t>Erstwhile Group D posts have been categorized as Group C after implementation of 6h CPC</t>
  </si>
  <si>
    <t>2012-13</t>
  </si>
  <si>
    <t>G.Total</t>
  </si>
  <si>
    <t>Others</t>
  </si>
  <si>
    <t>3. Culture ^</t>
  </si>
  <si>
    <t>Table 32.24: GROUP - WISE ESTIMATED NUMBER OF CENTRAL GOVERNMENT CIVILIAN REGULAR EMPLOYEES AS ON 1.3.2013</t>
  </si>
  <si>
    <t>Table 32.24: GROUP - WISE ESTIMATED NUMBER OF CENTRAL GOVERNMENT CIVILIAN REGULAR EMPLOYEES (AS ON 1.3.2013)</t>
  </si>
  <si>
    <t xml:space="preserve">Table 32.24: GROUP - WISE ESTIMATED NUMBER OF CENTRAL GOVERNMENT CIVILIAN REGULAR EMPLOYEES(AS ON 1.3.2013) </t>
  </si>
  <si>
    <t>2. Commerce**</t>
  </si>
  <si>
    <t>11. Labour &amp; Employment**</t>
  </si>
  <si>
    <t>16. Science &amp; Technology**</t>
  </si>
  <si>
    <t>19. Urban Development***</t>
  </si>
  <si>
    <t xml:space="preserve">        ^  Sanctioned strength/In position are provisional for year 2011-12</t>
  </si>
  <si>
    <t>7. Health &amp; Family Welfare</t>
  </si>
  <si>
    <r>
      <rPr>
        <b/>
        <sz val="10"/>
        <rFont val="Times New Roman"/>
        <family val="1"/>
      </rPr>
      <t>G-</t>
    </r>
    <r>
      <rPr>
        <sz val="10"/>
        <rFont val="Times New Roman"/>
        <family val="1"/>
      </rPr>
      <t xml:space="preserve">Gazetted, </t>
    </r>
    <r>
      <rPr>
        <b/>
        <sz val="10"/>
        <rFont val="Times New Roman"/>
        <family val="1"/>
      </rPr>
      <t>NG</t>
    </r>
    <r>
      <rPr>
        <sz val="10"/>
        <rFont val="Times New Roman"/>
        <family val="1"/>
      </rPr>
      <t>-Non Gazetted</t>
    </r>
  </si>
</sst>
</file>

<file path=xl/styles.xml><?xml version="1.0" encoding="utf-8"?>
<styleSheet xmlns="http://schemas.openxmlformats.org/spreadsheetml/2006/main">
  <numFmts count="1">
    <numFmt numFmtId="164" formatCode="0.00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 Rounded MT Bold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Fill="1" applyBorder="1" applyAlignment="1">
      <alignment horizontal="right" vertical="center"/>
    </xf>
    <xf numFmtId="0" fontId="9" fillId="5" borderId="0" xfId="0" applyFont="1" applyFill="1" applyBorder="1"/>
    <xf numFmtId="0" fontId="10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0" xfId="0" applyFont="1" applyFill="1" applyBorder="1" applyAlignment="1" applyProtection="1">
      <alignment vertical="top"/>
    </xf>
    <xf numFmtId="0" fontId="8" fillId="6" borderId="0" xfId="0" applyFont="1" applyFill="1" applyBorder="1" applyAlignment="1" applyProtection="1">
      <alignment horizontal="right" vertical="top"/>
    </xf>
    <xf numFmtId="0" fontId="11" fillId="6" borderId="0" xfId="0" applyFont="1" applyFill="1" applyBorder="1" applyAlignment="1" applyProtection="1">
      <alignment vertical="top"/>
    </xf>
    <xf numFmtId="0" fontId="8" fillId="6" borderId="0" xfId="0" quotePrefix="1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right" vertical="top"/>
    </xf>
    <xf numFmtId="0" fontId="8" fillId="6" borderId="0" xfId="0" quotePrefix="1" applyFont="1" applyFill="1" applyBorder="1" applyAlignment="1" applyProtection="1">
      <alignment horizontal="right" vertical="top"/>
    </xf>
    <xf numFmtId="0" fontId="1" fillId="5" borderId="3" xfId="0" applyFont="1" applyFill="1" applyBorder="1" applyAlignment="1">
      <alignment horizontal="left"/>
    </xf>
    <xf numFmtId="0" fontId="2" fillId="5" borderId="4" xfId="0" applyFont="1" applyFill="1" applyBorder="1"/>
    <xf numFmtId="0" fontId="10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 wrapText="1"/>
    </xf>
    <xf numFmtId="0" fontId="11" fillId="5" borderId="1" xfId="0" applyFont="1" applyFill="1" applyBorder="1" applyAlignment="1" applyProtection="1">
      <alignment horizontal="right" vertical="top" wrapText="1"/>
    </xf>
    <xf numFmtId="0" fontId="11" fillId="5" borderId="1" xfId="0" applyFont="1" applyFill="1" applyBorder="1" applyAlignment="1" applyProtection="1">
      <alignment horizontal="right" vertical="top"/>
    </xf>
    <xf numFmtId="0" fontId="11" fillId="5" borderId="1" xfId="0" applyFont="1" applyFill="1" applyBorder="1" applyAlignment="1" applyProtection="1">
      <alignment horizontal="right" vertical="center"/>
    </xf>
    <xf numFmtId="0" fontId="8" fillId="5" borderId="3" xfId="0" applyFont="1" applyFill="1" applyBorder="1" applyAlignment="1">
      <alignment horizontal="left"/>
    </xf>
    <xf numFmtId="0" fontId="9" fillId="5" borderId="4" xfId="0" applyFont="1" applyFill="1" applyBorder="1"/>
    <xf numFmtId="0" fontId="9" fillId="5" borderId="9" xfId="0" applyFont="1" applyFill="1" applyBorder="1"/>
    <xf numFmtId="0" fontId="9" fillId="5" borderId="10" xfId="0" applyFont="1" applyFill="1" applyBorder="1"/>
    <xf numFmtId="0" fontId="11" fillId="5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 applyProtection="1">
      <alignment horizontal="right" vertical="top" wrapText="1"/>
    </xf>
    <xf numFmtId="0" fontId="11" fillId="5" borderId="11" xfId="0" applyFont="1" applyFill="1" applyBorder="1" applyAlignment="1" applyProtection="1">
      <alignment horizontal="right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4" borderId="18" xfId="0" applyFont="1" applyFill="1" applyBorder="1" applyAlignment="1" applyProtection="1">
      <alignment vertical="top"/>
    </xf>
    <xf numFmtId="0" fontId="11" fillId="6" borderId="18" xfId="0" applyFont="1" applyFill="1" applyBorder="1" applyAlignment="1" applyProtection="1">
      <alignment vertical="top"/>
    </xf>
    <xf numFmtId="0" fontId="8" fillId="6" borderId="18" xfId="0" applyFont="1" applyFill="1" applyBorder="1" applyAlignment="1" applyProtection="1">
      <alignment vertical="top"/>
    </xf>
    <xf numFmtId="0" fontId="7" fillId="5" borderId="6" xfId="0" applyFont="1" applyFill="1" applyBorder="1" applyAlignment="1">
      <alignment vertical="center"/>
    </xf>
    <xf numFmtId="49" fontId="15" fillId="0" borderId="0" xfId="0" applyNumberFormat="1" applyFont="1"/>
    <xf numFmtId="1" fontId="15" fillId="0" borderId="23" xfId="0" applyNumberFormat="1" applyFont="1" applyBorder="1"/>
    <xf numFmtId="0" fontId="17" fillId="0" borderId="23" xfId="0" applyFont="1" applyBorder="1" applyAlignment="1">
      <alignment horizontal="center"/>
    </xf>
    <xf numFmtId="0" fontId="17" fillId="0" borderId="23" xfId="0" applyFont="1" applyBorder="1"/>
    <xf numFmtId="1" fontId="15" fillId="0" borderId="0" xfId="0" applyNumberFormat="1" applyFont="1" applyAlignment="1"/>
    <xf numFmtId="1" fontId="18" fillId="0" borderId="0" xfId="0" applyNumberFormat="1" applyFont="1"/>
    <xf numFmtId="1" fontId="19" fillId="0" borderId="0" xfId="0" applyNumberFormat="1" applyFont="1"/>
    <xf numFmtId="1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9" fillId="0" borderId="0" xfId="0" applyNumberFormat="1" applyFont="1" applyAlignment="1">
      <alignment horizontal="center"/>
    </xf>
    <xf numFmtId="49" fontId="15" fillId="0" borderId="0" xfId="0" applyNumberFormat="1" applyFont="1" applyAlignment="1"/>
    <xf numFmtId="1" fontId="15" fillId="0" borderId="0" xfId="0" applyNumberFormat="1" applyFont="1"/>
    <xf numFmtId="0" fontId="17" fillId="0" borderId="0" xfId="0" applyFont="1"/>
    <xf numFmtId="0" fontId="14" fillId="0" borderId="0" xfId="0" applyFont="1"/>
    <xf numFmtId="0" fontId="14" fillId="0" borderId="24" xfId="0" applyFont="1" applyBorder="1"/>
    <xf numFmtId="0" fontId="11" fillId="5" borderId="16" xfId="0" applyFont="1" applyFill="1" applyBorder="1" applyAlignment="1">
      <alignment horizontal="center" vertical="top"/>
    </xf>
    <xf numFmtId="0" fontId="8" fillId="6" borderId="1" xfId="0" applyFont="1" applyFill="1" applyBorder="1" applyAlignment="1" applyProtection="1">
      <alignment vertical="top"/>
    </xf>
    <xf numFmtId="0" fontId="11" fillId="5" borderId="25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top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top"/>
    </xf>
    <xf numFmtId="0" fontId="11" fillId="4" borderId="0" xfId="0" applyFont="1" applyFill="1" applyBorder="1" applyAlignment="1">
      <alignment horizontal="center" vertical="top"/>
    </xf>
    <xf numFmtId="0" fontId="11" fillId="6" borderId="19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top"/>
    </xf>
    <xf numFmtId="0" fontId="8" fillId="6" borderId="21" xfId="0" applyFont="1" applyFill="1" applyBorder="1" applyAlignment="1" applyProtection="1">
      <alignment horizontal="right" vertical="top"/>
    </xf>
    <xf numFmtId="0" fontId="11" fillId="5" borderId="15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right" vertical="top"/>
    </xf>
    <xf numFmtId="0" fontId="8" fillId="6" borderId="26" xfId="0" applyFont="1" applyFill="1" applyBorder="1" applyAlignment="1" applyProtection="1">
      <alignment horizontal="right" vertical="top"/>
    </xf>
    <xf numFmtId="0" fontId="8" fillId="4" borderId="18" xfId="0" applyFont="1" applyFill="1" applyBorder="1" applyAlignment="1" applyProtection="1">
      <alignment horizontal="right" vertical="top"/>
    </xf>
    <xf numFmtId="0" fontId="8" fillId="4" borderId="26" xfId="0" applyFont="1" applyFill="1" applyBorder="1" applyAlignment="1" applyProtection="1">
      <alignment horizontal="right" vertical="top"/>
    </xf>
    <xf numFmtId="0" fontId="8" fillId="4" borderId="18" xfId="0" applyFont="1" applyFill="1" applyBorder="1" applyAlignment="1">
      <alignment horizontal="right" vertical="top"/>
    </xf>
    <xf numFmtId="0" fontId="8" fillId="4" borderId="26" xfId="0" applyFont="1" applyFill="1" applyBorder="1" applyAlignment="1">
      <alignment horizontal="right" vertical="top"/>
    </xf>
    <xf numFmtId="0" fontId="8" fillId="6" borderId="18" xfId="0" quotePrefix="1" applyFont="1" applyFill="1" applyBorder="1" applyAlignment="1" applyProtection="1">
      <alignment horizontal="right" vertical="top"/>
    </xf>
    <xf numFmtId="0" fontId="8" fillId="6" borderId="26" xfId="0" quotePrefix="1" applyFont="1" applyFill="1" applyBorder="1" applyAlignment="1" applyProtection="1">
      <alignment horizontal="right" vertical="top"/>
    </xf>
    <xf numFmtId="0" fontId="8" fillId="6" borderId="26" xfId="0" applyFont="1" applyFill="1" applyBorder="1" applyAlignment="1" applyProtection="1">
      <alignment vertical="top"/>
    </xf>
    <xf numFmtId="0" fontId="8" fillId="4" borderId="18" xfId="0" applyFont="1" applyFill="1" applyBorder="1" applyAlignment="1" applyProtection="1">
      <alignment vertical="top"/>
    </xf>
    <xf numFmtId="0" fontId="8" fillId="4" borderId="26" xfId="0" applyFont="1" applyFill="1" applyBorder="1" applyAlignment="1" applyProtection="1">
      <alignment vertical="top"/>
    </xf>
    <xf numFmtId="0" fontId="8" fillId="4" borderId="18" xfId="0" applyFont="1" applyFill="1" applyBorder="1" applyAlignment="1">
      <alignment vertical="top"/>
    </xf>
    <xf numFmtId="0" fontId="8" fillId="4" borderId="26" xfId="0" applyFont="1" applyFill="1" applyBorder="1" applyAlignment="1">
      <alignment vertical="top"/>
    </xf>
    <xf numFmtId="0" fontId="8" fillId="6" borderId="18" xfId="0" quotePrefix="1" applyFont="1" applyFill="1" applyBorder="1" applyAlignment="1" applyProtection="1">
      <alignment vertical="top"/>
    </xf>
    <xf numFmtId="0" fontId="8" fillId="6" borderId="26" xfId="0" quotePrefix="1" applyFont="1" applyFill="1" applyBorder="1" applyAlignment="1" applyProtection="1">
      <alignment vertical="top"/>
    </xf>
    <xf numFmtId="0" fontId="11" fillId="5" borderId="5" xfId="0" applyFont="1" applyFill="1" applyBorder="1" applyAlignment="1" applyProtection="1">
      <alignment horizontal="left" vertical="center"/>
    </xf>
    <xf numFmtId="0" fontId="8" fillId="6" borderId="25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vertical="top"/>
    </xf>
    <xf numFmtId="0" fontId="11" fillId="4" borderId="24" xfId="0" applyFont="1" applyFill="1" applyBorder="1" applyAlignment="1" applyProtection="1">
      <alignment vertical="top"/>
    </xf>
    <xf numFmtId="0" fontId="11" fillId="4" borderId="29" xfId="0" applyFont="1" applyFill="1" applyBorder="1" applyAlignment="1" applyProtection="1">
      <alignment vertical="top"/>
    </xf>
    <xf numFmtId="0" fontId="11" fillId="4" borderId="28" xfId="0" applyFont="1" applyFill="1" applyBorder="1" applyAlignment="1" applyProtection="1">
      <alignment horizontal="right" vertical="top"/>
    </xf>
    <xf numFmtId="0" fontId="11" fillId="4" borderId="24" xfId="0" applyFont="1" applyFill="1" applyBorder="1" applyAlignment="1" applyProtection="1">
      <alignment horizontal="right" vertical="top"/>
    </xf>
    <xf numFmtId="0" fontId="11" fillId="4" borderId="29" xfId="0" applyFont="1" applyFill="1" applyBorder="1" applyAlignment="1" applyProtection="1">
      <alignment horizontal="right" vertical="top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4" xfId="0" applyFont="1" applyFill="1" applyBorder="1" applyAlignment="1" applyProtection="1">
      <alignment horizontal="center" vertical="top"/>
    </xf>
    <xf numFmtId="0" fontId="11" fillId="5" borderId="27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/>
    </xf>
    <xf numFmtId="0" fontId="11" fillId="6" borderId="30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2" fillId="5" borderId="9" xfId="0" applyFont="1" applyFill="1" applyBorder="1"/>
    <xf numFmtId="0" fontId="7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11" fillId="5" borderId="30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top"/>
    </xf>
    <xf numFmtId="0" fontId="11" fillId="4" borderId="10" xfId="0" applyFont="1" applyFill="1" applyBorder="1" applyAlignment="1" applyProtection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11" fillId="6" borderId="11" xfId="0" applyFont="1" applyFill="1" applyBorder="1" applyAlignment="1" applyProtection="1">
      <alignment horizontal="center" vertical="top"/>
    </xf>
    <xf numFmtId="0" fontId="11" fillId="4" borderId="32" xfId="0" applyFont="1" applyFill="1" applyBorder="1" applyAlignment="1" applyProtection="1">
      <alignment horizontal="center" vertical="top"/>
    </xf>
    <xf numFmtId="0" fontId="12" fillId="7" borderId="6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 applyProtection="1">
      <alignment horizontal="right" vertical="center"/>
    </xf>
    <xf numFmtId="0" fontId="8" fillId="7" borderId="6" xfId="0" quotePrefix="1" applyFont="1" applyFill="1" applyBorder="1" applyAlignment="1">
      <alignment horizontal="left" vertical="center"/>
    </xf>
    <xf numFmtId="0" fontId="8" fillId="7" borderId="0" xfId="0" quotePrefix="1" applyFont="1" applyFill="1" applyBorder="1" applyAlignment="1">
      <alignment horizontal="left" vertical="center"/>
    </xf>
    <xf numFmtId="0" fontId="13" fillId="7" borderId="0" xfId="0" applyFont="1" applyFill="1" applyBorder="1" applyAlignment="1" applyProtection="1">
      <alignment horizontal="right" vertical="center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0" fontId="12" fillId="7" borderId="6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12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 applyProtection="1">
      <alignment horizontal="right" vertical="center"/>
    </xf>
    <xf numFmtId="0" fontId="13" fillId="7" borderId="10" xfId="0" applyFont="1" applyFill="1" applyBorder="1" applyAlignment="1" applyProtection="1">
      <alignment horizontal="right" vertical="center"/>
    </xf>
    <xf numFmtId="0" fontId="11" fillId="7" borderId="0" xfId="0" applyFont="1" applyFill="1" applyBorder="1" applyAlignment="1" applyProtection="1">
      <alignment horizontal="center" vertical="center"/>
    </xf>
    <xf numFmtId="0" fontId="11" fillId="7" borderId="10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>
      <alignment horizontal="left"/>
    </xf>
    <xf numFmtId="0" fontId="9" fillId="7" borderId="8" xfId="0" applyFont="1" applyFill="1" applyBorder="1"/>
    <xf numFmtId="2" fontId="9" fillId="7" borderId="8" xfId="0" applyNumberFormat="1" applyFont="1" applyFill="1" applyBorder="1"/>
    <xf numFmtId="0" fontId="9" fillId="7" borderId="12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top"/>
    </xf>
    <xf numFmtId="0" fontId="11" fillId="5" borderId="14" xfId="0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20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>
      <alignment horizontal="center" vertical="top"/>
    </xf>
    <xf numFmtId="0" fontId="11" fillId="5" borderId="22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top"/>
    </xf>
    <xf numFmtId="0" fontId="11" fillId="5" borderId="15" xfId="0" applyFont="1" applyFill="1" applyBorder="1" applyAlignment="1" applyProtection="1">
      <alignment horizontal="center" vertical="top"/>
    </xf>
    <xf numFmtId="0" fontId="11" fillId="5" borderId="2" xfId="0" applyFont="1" applyFill="1" applyBorder="1" applyAlignment="1" applyProtection="1">
      <alignment horizontal="center" vertical="top"/>
    </xf>
    <xf numFmtId="0" fontId="11" fillId="5" borderId="16" xfId="0" applyFont="1" applyFill="1" applyBorder="1" applyAlignment="1" applyProtection="1">
      <alignment horizontal="center" vertical="top"/>
    </xf>
    <xf numFmtId="0" fontId="11" fillId="5" borderId="14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view="pageBreakPreview" topLeftCell="A7" zoomScaleSheetLayoutView="100" workbookViewId="0">
      <selection activeCell="B24" sqref="B24"/>
    </sheetView>
  </sheetViews>
  <sheetFormatPr defaultColWidth="9" defaultRowHeight="12.75"/>
  <cols>
    <col min="1" max="1" width="13.7109375" style="5" customWidth="1"/>
    <col min="2" max="2" width="10.28515625" style="19" customWidth="1"/>
    <col min="3" max="3" width="10.140625" style="19" customWidth="1"/>
    <col min="4" max="12" width="10.28515625" style="19" customWidth="1"/>
    <col min="13" max="13" width="10.140625" style="19" customWidth="1"/>
    <col min="14" max="15" width="10.28515625" style="19" customWidth="1"/>
    <col min="16" max="43" width="9" style="20"/>
    <col min="44" max="16384" width="9" style="19"/>
  </cols>
  <sheetData>
    <row r="1" spans="1:43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43" s="8" customFormat="1" ht="21" customHeight="1">
      <c r="A2" s="90"/>
      <c r="B2" s="194" t="s">
        <v>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>
      <c r="A3" s="150"/>
      <c r="B3" s="60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0"/>
    </row>
    <row r="4" spans="1:43" s="10" customFormat="1" ht="18" customHeight="1">
      <c r="A4" s="90"/>
      <c r="B4" s="194" t="s">
        <v>135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8" customHeight="1">
      <c r="A5" s="90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14.25" customHeight="1">
      <c r="A6" s="42"/>
      <c r="B6" s="27"/>
      <c r="C6" s="28"/>
      <c r="D6" s="28"/>
      <c r="E6" s="28"/>
      <c r="F6" s="28"/>
      <c r="G6" s="28"/>
      <c r="H6" s="28"/>
      <c r="I6" s="28"/>
      <c r="J6" s="28"/>
      <c r="K6" s="29"/>
      <c r="L6" s="28"/>
      <c r="M6" s="28"/>
      <c r="N6" s="28"/>
      <c r="O6" s="5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1" customFormat="1" ht="18" customHeight="1">
      <c r="A7" s="196" t="s">
        <v>44</v>
      </c>
      <c r="B7" s="199" t="s">
        <v>1</v>
      </c>
      <c r="C7" s="199"/>
      <c r="D7" s="199"/>
      <c r="E7" s="199"/>
      <c r="F7" s="199"/>
      <c r="G7" s="199"/>
      <c r="H7" s="199"/>
      <c r="I7" s="199" t="s">
        <v>2</v>
      </c>
      <c r="J7" s="199"/>
      <c r="K7" s="199"/>
      <c r="L7" s="199"/>
      <c r="M7" s="199"/>
      <c r="N7" s="199"/>
      <c r="O7" s="20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1" customFormat="1" ht="15.75" customHeight="1">
      <c r="A8" s="197"/>
      <c r="B8" s="201" t="s">
        <v>13</v>
      </c>
      <c r="C8" s="201"/>
      <c r="D8" s="201"/>
      <c r="E8" s="201"/>
      <c r="F8" s="201"/>
      <c r="G8" s="201"/>
      <c r="H8" s="201"/>
      <c r="I8" s="201" t="s">
        <v>14</v>
      </c>
      <c r="J8" s="201"/>
      <c r="K8" s="201"/>
      <c r="L8" s="201"/>
      <c r="M8" s="201"/>
      <c r="N8" s="201"/>
      <c r="O8" s="20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3" customFormat="1" ht="18" customHeight="1">
      <c r="A9" s="198"/>
      <c r="B9" s="44" t="s">
        <v>16</v>
      </c>
      <c r="C9" s="44" t="s">
        <v>3</v>
      </c>
      <c r="D9" s="44" t="s">
        <v>4</v>
      </c>
      <c r="E9" s="44" t="s">
        <v>17</v>
      </c>
      <c r="F9" s="44" t="s">
        <v>7</v>
      </c>
      <c r="G9" s="44" t="s">
        <v>8</v>
      </c>
      <c r="H9" s="44" t="s">
        <v>0</v>
      </c>
      <c r="I9" s="44" t="s">
        <v>16</v>
      </c>
      <c r="J9" s="44" t="s">
        <v>3</v>
      </c>
      <c r="K9" s="44" t="s">
        <v>4</v>
      </c>
      <c r="L9" s="44" t="s">
        <v>17</v>
      </c>
      <c r="M9" s="44" t="s">
        <v>7</v>
      </c>
      <c r="N9" s="45" t="s">
        <v>8</v>
      </c>
      <c r="O9" s="52" t="s">
        <v>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20.25" customHeight="1">
      <c r="A10" s="5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53">
        <v>15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4" customFormat="1" ht="20.25" customHeight="1">
      <c r="A11" s="54">
        <v>2006</v>
      </c>
      <c r="B11" s="134">
        <v>91414</v>
      </c>
      <c r="C11" s="134">
        <v>87038</v>
      </c>
      <c r="D11" s="134">
        <v>71960</v>
      </c>
      <c r="E11" s="134">
        <v>2343081</v>
      </c>
      <c r="F11" s="134">
        <v>932985</v>
      </c>
      <c r="G11" s="134">
        <v>291</v>
      </c>
      <c r="H11" s="135">
        <v>3526769</v>
      </c>
      <c r="I11" s="134">
        <v>79005</v>
      </c>
      <c r="J11" s="134">
        <v>80150</v>
      </c>
      <c r="K11" s="134">
        <v>60086</v>
      </c>
      <c r="L11" s="134">
        <v>2071299</v>
      </c>
      <c r="M11" s="134">
        <v>818445</v>
      </c>
      <c r="N11" s="134">
        <v>289</v>
      </c>
      <c r="O11" s="151">
        <v>3109274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4" customFormat="1" ht="20.25" customHeight="1">
      <c r="A12" s="54">
        <v>2007</v>
      </c>
      <c r="B12" s="136">
        <v>91750</v>
      </c>
      <c r="C12" s="136">
        <v>83147</v>
      </c>
      <c r="D12" s="136">
        <v>73253</v>
      </c>
      <c r="E12" s="136">
        <v>2343359</v>
      </c>
      <c r="F12" s="136">
        <v>955024</v>
      </c>
      <c r="G12" s="136">
        <v>4</v>
      </c>
      <c r="H12" s="137">
        <v>3546537</v>
      </c>
      <c r="I12" s="136">
        <v>78987</v>
      </c>
      <c r="J12" s="136">
        <v>76093</v>
      </c>
      <c r="K12" s="136">
        <v>62500</v>
      </c>
      <c r="L12" s="136">
        <v>2075497</v>
      </c>
      <c r="M12" s="136">
        <v>816193</v>
      </c>
      <c r="N12" s="136">
        <v>4</v>
      </c>
      <c r="O12" s="152">
        <v>3109274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4" customFormat="1" ht="20.25" customHeight="1">
      <c r="A13" s="54">
        <v>2008</v>
      </c>
      <c r="B13" s="134">
        <v>93360</v>
      </c>
      <c r="C13" s="134">
        <v>81701</v>
      </c>
      <c r="D13" s="134">
        <v>73906</v>
      </c>
      <c r="E13" s="134">
        <v>2346621</v>
      </c>
      <c r="F13" s="134">
        <v>966600</v>
      </c>
      <c r="G13" s="134" t="s">
        <v>12</v>
      </c>
      <c r="H13" s="135">
        <v>3562188</v>
      </c>
      <c r="I13" s="134">
        <v>79469</v>
      </c>
      <c r="J13" s="134">
        <v>74177</v>
      </c>
      <c r="K13" s="134">
        <v>60833</v>
      </c>
      <c r="L13" s="134">
        <v>2091793</v>
      </c>
      <c r="M13" s="134">
        <v>810560</v>
      </c>
      <c r="N13" s="134" t="s">
        <v>12</v>
      </c>
      <c r="O13" s="151">
        <v>3116832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4" customFormat="1" ht="20.25" customHeight="1">
      <c r="A14" s="54">
        <v>2009</v>
      </c>
      <c r="B14" s="136">
        <v>93616</v>
      </c>
      <c r="C14" s="136">
        <v>88890</v>
      </c>
      <c r="D14" s="136">
        <v>102075</v>
      </c>
      <c r="E14" s="136">
        <v>2337494</v>
      </c>
      <c r="F14" s="136">
        <v>942208</v>
      </c>
      <c r="G14" s="136"/>
      <c r="H14" s="137">
        <v>3564283</v>
      </c>
      <c r="I14" s="136">
        <v>80663</v>
      </c>
      <c r="J14" s="136">
        <v>79446</v>
      </c>
      <c r="K14" s="136">
        <v>78626</v>
      </c>
      <c r="L14" s="136">
        <v>2094655</v>
      </c>
      <c r="M14" s="136">
        <v>773953</v>
      </c>
      <c r="N14" s="136"/>
      <c r="O14" s="152">
        <v>3107343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4" customFormat="1" ht="20.25" customHeight="1">
      <c r="A15" s="54">
        <v>2010</v>
      </c>
      <c r="B15" s="134">
        <v>96504</v>
      </c>
      <c r="C15" s="134">
        <v>91307</v>
      </c>
      <c r="D15" s="134">
        <v>115086</v>
      </c>
      <c r="E15" s="134">
        <v>3299398</v>
      </c>
      <c r="F15" s="135"/>
      <c r="G15" s="135"/>
      <c r="H15" s="135">
        <v>3602295</v>
      </c>
      <c r="I15" s="134">
        <v>82926</v>
      </c>
      <c r="J15" s="134">
        <v>80405</v>
      </c>
      <c r="K15" s="134">
        <v>95483</v>
      </c>
      <c r="L15" s="134">
        <v>2809545</v>
      </c>
      <c r="M15" s="135"/>
      <c r="N15" s="135"/>
      <c r="O15" s="151">
        <v>3068359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4" customFormat="1" ht="20.25" customHeight="1">
      <c r="A16" s="54">
        <v>2011</v>
      </c>
      <c r="B16" s="136">
        <v>98977</v>
      </c>
      <c r="C16" s="136">
        <v>86657</v>
      </c>
      <c r="D16" s="136">
        <v>142098</v>
      </c>
      <c r="E16" s="136">
        <v>3335797</v>
      </c>
      <c r="F16" s="137"/>
      <c r="G16" s="137"/>
      <c r="H16" s="137">
        <v>3663529</v>
      </c>
      <c r="I16" s="136">
        <v>84474</v>
      </c>
      <c r="J16" s="136">
        <v>76479</v>
      </c>
      <c r="K16" s="136">
        <v>116249</v>
      </c>
      <c r="L16" s="136">
        <v>2804736</v>
      </c>
      <c r="M16" s="137"/>
      <c r="N16" s="137"/>
      <c r="O16" s="152">
        <v>3081938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4" customFormat="1" ht="20.25" customHeight="1">
      <c r="A17" s="54">
        <v>2012</v>
      </c>
      <c r="B17" s="134">
        <v>100869</v>
      </c>
      <c r="C17" s="134">
        <v>86840</v>
      </c>
      <c r="D17" s="134">
        <v>144454</v>
      </c>
      <c r="E17" s="134">
        <v>3352380</v>
      </c>
      <c r="F17" s="135"/>
      <c r="G17" s="135"/>
      <c r="H17" s="135">
        <v>3684543</v>
      </c>
      <c r="I17" s="134">
        <v>87960</v>
      </c>
      <c r="J17" s="134">
        <v>76724</v>
      </c>
      <c r="K17" s="134">
        <v>113477</v>
      </c>
      <c r="L17" s="134">
        <v>2806369</v>
      </c>
      <c r="M17" s="135"/>
      <c r="N17" s="135"/>
      <c r="O17" s="151">
        <v>3084530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4" customFormat="1" ht="20.25" customHeight="1">
      <c r="A18" s="54">
        <v>2013</v>
      </c>
      <c r="B18" s="136">
        <v>107958</v>
      </c>
      <c r="C18" s="136">
        <v>99994</v>
      </c>
      <c r="D18" s="136">
        <v>153447</v>
      </c>
      <c r="E18" s="136">
        <v>3355121</v>
      </c>
      <c r="F18" s="137"/>
      <c r="G18" s="137"/>
      <c r="H18" s="137">
        <v>3716520</v>
      </c>
      <c r="I18" s="136">
        <v>90192</v>
      </c>
      <c r="J18" s="136">
        <v>81005</v>
      </c>
      <c r="K18" s="136">
        <v>120958</v>
      </c>
      <c r="L18" s="136">
        <v>2822040</v>
      </c>
      <c r="M18" s="137"/>
      <c r="N18" s="137"/>
      <c r="O18" s="152">
        <v>3114195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20" customFormat="1" ht="12.75" customHeight="1">
      <c r="A19" s="180"/>
      <c r="B19" s="181" t="s">
        <v>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</row>
    <row r="20" spans="1:43" s="20" customFormat="1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</row>
    <row r="21" spans="1:43" s="20" customFormat="1">
      <c r="A21" s="167"/>
      <c r="B21" s="168" t="s">
        <v>18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86"/>
    </row>
    <row r="22" spans="1:43" s="20" customFormat="1">
      <c r="A22" s="170"/>
      <c r="B22" s="171" t="s">
        <v>19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87"/>
    </row>
    <row r="23" spans="1:43" s="20" customFormat="1">
      <c r="A23" s="170"/>
      <c r="B23" s="171" t="s">
        <v>20</v>
      </c>
      <c r="C23" s="174"/>
      <c r="D23" s="174"/>
      <c r="E23" s="174"/>
      <c r="F23" s="174"/>
      <c r="G23" s="174"/>
      <c r="H23" s="188"/>
      <c r="I23" s="174"/>
      <c r="J23" s="174"/>
      <c r="K23" s="174"/>
      <c r="L23" s="174"/>
      <c r="M23" s="174"/>
      <c r="N23" s="174"/>
      <c r="O23" s="189"/>
    </row>
    <row r="24" spans="1:43" s="20" customFormat="1">
      <c r="A24" s="175"/>
      <c r="B24" s="173" t="s">
        <v>144</v>
      </c>
      <c r="C24" s="174"/>
      <c r="D24" s="174"/>
      <c r="E24" s="174"/>
      <c r="F24" s="174"/>
      <c r="G24" s="174"/>
      <c r="H24" s="188"/>
      <c r="I24" s="174"/>
      <c r="J24" s="174"/>
      <c r="K24" s="174"/>
      <c r="L24" s="174"/>
      <c r="M24" s="174"/>
      <c r="N24" s="174"/>
      <c r="O24" s="189"/>
    </row>
    <row r="25" spans="1:43" s="20" customFormat="1" ht="13.5" thickBot="1">
      <c r="A25" s="190"/>
      <c r="B25" s="191"/>
      <c r="C25" s="191"/>
      <c r="D25" s="192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3"/>
    </row>
    <row r="26" spans="1:43" s="20" customForma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43" s="20" customForma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43" s="20" customFormat="1">
      <c r="A28" s="1"/>
      <c r="B28" s="3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43" s="20" customFormat="1">
      <c r="A29" s="5"/>
      <c r="B29" s="3"/>
      <c r="C29" s="19"/>
      <c r="D29" s="19"/>
      <c r="E29" s="19"/>
      <c r="F29" s="21"/>
      <c r="G29" s="21"/>
      <c r="H29" s="19"/>
      <c r="I29" s="19"/>
      <c r="J29" s="19"/>
      <c r="K29" s="19"/>
      <c r="L29" s="19"/>
      <c r="M29" s="19"/>
      <c r="N29" s="19"/>
      <c r="O29" s="19"/>
    </row>
    <row r="30" spans="1:43" s="20" customFormat="1">
      <c r="A30" s="5"/>
      <c r="B30" s="3"/>
      <c r="C30" s="19"/>
      <c r="D30" s="19"/>
      <c r="E30" s="19"/>
      <c r="F30" s="21"/>
      <c r="G30" s="21"/>
      <c r="H30" s="19"/>
      <c r="I30" s="19"/>
      <c r="J30" s="19"/>
      <c r="K30" s="19"/>
      <c r="L30" s="19"/>
      <c r="M30" s="19"/>
      <c r="N30" s="19"/>
      <c r="O30" s="19"/>
    </row>
    <row r="31" spans="1:43" s="20" customFormat="1">
      <c r="A31" s="5"/>
      <c r="B31" s="3"/>
      <c r="C31" s="19"/>
      <c r="D31" s="19"/>
      <c r="E31" s="19"/>
      <c r="F31" s="21"/>
      <c r="G31" s="21"/>
      <c r="H31" s="19"/>
      <c r="I31" s="19"/>
      <c r="J31" s="19"/>
      <c r="K31" s="19"/>
      <c r="L31" s="19"/>
      <c r="M31" s="19"/>
      <c r="N31" s="19"/>
      <c r="O31" s="19"/>
    </row>
    <row r="32" spans="1:43" s="20" customFormat="1">
      <c r="A32" s="5"/>
      <c r="B32" s="3"/>
      <c r="C32" s="19"/>
      <c r="D32" s="19"/>
      <c r="E32" s="19"/>
      <c r="F32" s="21"/>
      <c r="G32" s="21"/>
      <c r="H32" s="19"/>
      <c r="I32" s="19"/>
      <c r="J32" s="19"/>
      <c r="K32" s="19"/>
      <c r="L32" s="19"/>
      <c r="M32" s="19"/>
      <c r="N32" s="19"/>
      <c r="O32" s="19"/>
    </row>
    <row r="33" spans="1:15" s="20" customFormat="1">
      <c r="A33" s="5"/>
      <c r="B33" s="2"/>
      <c r="C33" s="19"/>
      <c r="D33" s="19"/>
      <c r="E33" s="19"/>
      <c r="F33" s="21"/>
      <c r="G33" s="21"/>
      <c r="H33" s="19"/>
      <c r="I33" s="19"/>
      <c r="J33" s="19"/>
      <c r="K33" s="19"/>
      <c r="L33" s="19"/>
      <c r="M33" s="19"/>
      <c r="N33" s="19"/>
      <c r="O33" s="19"/>
    </row>
    <row r="34" spans="1:15" s="20" customFormat="1">
      <c r="A34" s="5"/>
      <c r="B34" s="3"/>
      <c r="C34" s="19"/>
      <c r="D34" s="19"/>
      <c r="E34" s="19"/>
      <c r="F34" s="21"/>
      <c r="G34" s="21"/>
      <c r="H34" s="19"/>
      <c r="I34" s="19"/>
      <c r="J34" s="19"/>
      <c r="K34" s="19"/>
      <c r="L34" s="19"/>
      <c r="M34" s="19"/>
      <c r="N34" s="19"/>
      <c r="O34" s="19"/>
    </row>
    <row r="35" spans="1:15" s="20" customFormat="1">
      <c r="A35" s="5"/>
      <c r="B35" s="3"/>
      <c r="C35" s="19"/>
      <c r="D35" s="19"/>
      <c r="E35" s="19"/>
      <c r="F35" s="21"/>
      <c r="G35" s="21"/>
      <c r="H35" s="19"/>
      <c r="I35" s="19"/>
      <c r="J35" s="19"/>
      <c r="K35" s="19"/>
      <c r="L35" s="19"/>
      <c r="M35" s="19"/>
      <c r="N35" s="19"/>
      <c r="O35" s="19"/>
    </row>
  </sheetData>
  <mergeCells count="7">
    <mergeCell ref="B2:O2"/>
    <mergeCell ref="B4:O4"/>
    <mergeCell ref="A7:A9"/>
    <mergeCell ref="B7:H7"/>
    <mergeCell ref="I7:O7"/>
    <mergeCell ref="B8:H8"/>
    <mergeCell ref="I8:O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6"/>
  <sheetViews>
    <sheetView tabSelected="1" view="pageBreakPreview" topLeftCell="W22" zoomScaleSheetLayoutView="100" workbookViewId="0">
      <selection activeCell="AQ35" sqref="AQ35"/>
    </sheetView>
  </sheetViews>
  <sheetFormatPr defaultColWidth="9" defaultRowHeight="12.75"/>
  <cols>
    <col min="1" max="1" width="22.85546875" style="5" customWidth="1"/>
    <col min="2" max="38" width="8" style="19" customWidth="1"/>
    <col min="39" max="41" width="8" style="20" customWidth="1"/>
    <col min="42" max="66" width="9" style="20"/>
    <col min="67" max="16384" width="9" style="19"/>
  </cols>
  <sheetData>
    <row r="1" spans="1:67" ht="17.2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53"/>
      <c r="BO1" s="20"/>
    </row>
    <row r="2" spans="1:67" s="8" customFormat="1" ht="18.75" customHeight="1">
      <c r="A2" s="90"/>
      <c r="B2" s="194" t="s">
        <v>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48"/>
      <c r="V2" s="59" t="s">
        <v>6</v>
      </c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154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s="8" customFormat="1" ht="18.75" customHeight="1">
      <c r="A3" s="90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154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10" customFormat="1" ht="18" customHeight="1">
      <c r="A4" s="90"/>
      <c r="B4" s="194" t="s">
        <v>136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48"/>
      <c r="V4" s="59" t="s">
        <v>137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154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</row>
    <row r="5" spans="1:67" s="10" customFormat="1" ht="18" customHeight="1">
      <c r="A5" s="42"/>
      <c r="B5" s="85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29"/>
      <c r="AF5" s="29"/>
      <c r="AG5" s="29"/>
      <c r="AH5" s="28"/>
      <c r="AI5" s="28"/>
      <c r="AJ5" s="28"/>
      <c r="AK5" s="28"/>
      <c r="AL5" s="28"/>
      <c r="AM5" s="61"/>
      <c r="AN5" s="61"/>
      <c r="AO5" s="155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67" s="11" customFormat="1" ht="18" customHeight="1">
      <c r="A6" s="208" t="s">
        <v>42</v>
      </c>
      <c r="B6" s="210" t="s">
        <v>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106"/>
      <c r="R6" s="203" t="s">
        <v>0</v>
      </c>
      <c r="S6" s="204"/>
      <c r="T6" s="204"/>
      <c r="U6" s="204"/>
      <c r="V6" s="207" t="s">
        <v>2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106"/>
      <c r="AL6" s="203" t="s">
        <v>0</v>
      </c>
      <c r="AM6" s="204"/>
      <c r="AN6" s="204"/>
      <c r="AO6" s="214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s="13" customFormat="1" ht="15" customHeight="1">
      <c r="A7" s="209"/>
      <c r="B7" s="211" t="s">
        <v>16</v>
      </c>
      <c r="C7" s="212"/>
      <c r="D7" s="212"/>
      <c r="E7" s="213"/>
      <c r="F7" s="211" t="s">
        <v>3</v>
      </c>
      <c r="G7" s="212"/>
      <c r="H7" s="212"/>
      <c r="I7" s="213"/>
      <c r="J7" s="211" t="s">
        <v>4</v>
      </c>
      <c r="K7" s="212"/>
      <c r="L7" s="212"/>
      <c r="M7" s="213"/>
      <c r="N7" s="211" t="s">
        <v>17</v>
      </c>
      <c r="O7" s="212"/>
      <c r="P7" s="212"/>
      <c r="Q7" s="213"/>
      <c r="R7" s="205"/>
      <c r="S7" s="206"/>
      <c r="T7" s="206"/>
      <c r="U7" s="206"/>
      <c r="V7" s="211" t="s">
        <v>16</v>
      </c>
      <c r="W7" s="212"/>
      <c r="X7" s="212"/>
      <c r="Y7" s="213"/>
      <c r="Z7" s="211" t="s">
        <v>3</v>
      </c>
      <c r="AA7" s="212"/>
      <c r="AB7" s="212"/>
      <c r="AC7" s="213"/>
      <c r="AD7" s="211" t="s">
        <v>4</v>
      </c>
      <c r="AE7" s="212"/>
      <c r="AF7" s="212"/>
      <c r="AG7" s="213"/>
      <c r="AH7" s="211" t="s">
        <v>17</v>
      </c>
      <c r="AI7" s="212"/>
      <c r="AJ7" s="212"/>
      <c r="AK7" s="213"/>
      <c r="AL7" s="205"/>
      <c r="AM7" s="206"/>
      <c r="AN7" s="206"/>
      <c r="AO7" s="215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s="4" customFormat="1" ht="18" customHeight="1">
      <c r="A8" s="133"/>
      <c r="B8" s="108" t="s">
        <v>15</v>
      </c>
      <c r="C8" s="108" t="s">
        <v>22</v>
      </c>
      <c r="D8" s="108" t="s">
        <v>41</v>
      </c>
      <c r="E8" s="108" t="s">
        <v>131</v>
      </c>
      <c r="F8" s="108" t="s">
        <v>15</v>
      </c>
      <c r="G8" s="108" t="s">
        <v>22</v>
      </c>
      <c r="H8" s="108" t="s">
        <v>41</v>
      </c>
      <c r="I8" s="108" t="s">
        <v>131</v>
      </c>
      <c r="J8" s="108" t="s">
        <v>15</v>
      </c>
      <c r="K8" s="108" t="s">
        <v>22</v>
      </c>
      <c r="L8" s="108" t="s">
        <v>41</v>
      </c>
      <c r="M8" s="108" t="s">
        <v>131</v>
      </c>
      <c r="N8" s="108" t="s">
        <v>15</v>
      </c>
      <c r="O8" s="108" t="s">
        <v>22</v>
      </c>
      <c r="P8" s="108" t="s">
        <v>41</v>
      </c>
      <c r="Q8" s="108" t="s">
        <v>131</v>
      </c>
      <c r="R8" s="108" t="s">
        <v>15</v>
      </c>
      <c r="S8" s="108" t="s">
        <v>22</v>
      </c>
      <c r="T8" s="108" t="s">
        <v>41</v>
      </c>
      <c r="U8" s="117" t="s">
        <v>131</v>
      </c>
      <c r="V8" s="108" t="s">
        <v>15</v>
      </c>
      <c r="W8" s="108" t="s">
        <v>22</v>
      </c>
      <c r="X8" s="108" t="s">
        <v>41</v>
      </c>
      <c r="Y8" s="108" t="s">
        <v>131</v>
      </c>
      <c r="Z8" s="108" t="s">
        <v>15</v>
      </c>
      <c r="AA8" s="108" t="s">
        <v>22</v>
      </c>
      <c r="AB8" s="108" t="s">
        <v>41</v>
      </c>
      <c r="AC8" s="108" t="s">
        <v>131</v>
      </c>
      <c r="AD8" s="108" t="s">
        <v>15</v>
      </c>
      <c r="AE8" s="108" t="s">
        <v>22</v>
      </c>
      <c r="AF8" s="108" t="s">
        <v>41</v>
      </c>
      <c r="AG8" s="108" t="s">
        <v>131</v>
      </c>
      <c r="AH8" s="108" t="s">
        <v>15</v>
      </c>
      <c r="AI8" s="108" t="s">
        <v>22</v>
      </c>
      <c r="AJ8" s="108" t="s">
        <v>41</v>
      </c>
      <c r="AK8" s="108" t="s">
        <v>131</v>
      </c>
      <c r="AL8" s="108" t="s">
        <v>15</v>
      </c>
      <c r="AM8" s="108" t="s">
        <v>22</v>
      </c>
      <c r="AN8" s="108" t="s">
        <v>41</v>
      </c>
      <c r="AO8" s="156" t="s">
        <v>131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1:67" s="4" customFormat="1" ht="16.5" customHeight="1">
      <c r="A9" s="157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  <c r="R9" s="108">
        <v>18</v>
      </c>
      <c r="S9" s="108">
        <v>19</v>
      </c>
      <c r="T9" s="108">
        <v>20</v>
      </c>
      <c r="U9" s="117">
        <v>21</v>
      </c>
      <c r="V9" s="108">
        <v>22</v>
      </c>
      <c r="W9" s="108">
        <v>23</v>
      </c>
      <c r="X9" s="108">
        <v>24</v>
      </c>
      <c r="Y9" s="108">
        <v>25</v>
      </c>
      <c r="Z9" s="108">
        <v>26</v>
      </c>
      <c r="AA9" s="108">
        <v>27</v>
      </c>
      <c r="AB9" s="108">
        <v>28</v>
      </c>
      <c r="AC9" s="108">
        <v>29</v>
      </c>
      <c r="AD9" s="108">
        <v>30</v>
      </c>
      <c r="AE9" s="108">
        <v>31</v>
      </c>
      <c r="AF9" s="108">
        <v>32</v>
      </c>
      <c r="AG9" s="108">
        <v>33</v>
      </c>
      <c r="AH9" s="108">
        <v>34</v>
      </c>
      <c r="AI9" s="108">
        <v>35</v>
      </c>
      <c r="AJ9" s="108">
        <v>36</v>
      </c>
      <c r="AK9" s="108">
        <v>37</v>
      </c>
      <c r="AL9" s="108">
        <v>38</v>
      </c>
      <c r="AM9" s="108">
        <v>39</v>
      </c>
      <c r="AN9" s="108">
        <v>40</v>
      </c>
      <c r="AO9" s="156">
        <v>41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67" s="4" customFormat="1" ht="16.5" customHeight="1">
      <c r="A10" s="43" t="s">
        <v>23</v>
      </c>
      <c r="B10" s="89">
        <v>9478</v>
      </c>
      <c r="C10" s="30">
        <v>9791</v>
      </c>
      <c r="D10" s="30">
        <v>9218</v>
      </c>
      <c r="E10" s="126">
        <v>10118</v>
      </c>
      <c r="F10" s="89">
        <v>1021</v>
      </c>
      <c r="G10" s="30">
        <v>849</v>
      </c>
      <c r="H10" s="30">
        <v>807</v>
      </c>
      <c r="I10" s="126">
        <v>735</v>
      </c>
      <c r="J10" s="89">
        <v>11249</v>
      </c>
      <c r="K10" s="30">
        <v>11319</v>
      </c>
      <c r="L10" s="30">
        <v>11519</v>
      </c>
      <c r="M10" s="126">
        <v>11220</v>
      </c>
      <c r="N10" s="89">
        <v>15009</v>
      </c>
      <c r="O10" s="30">
        <v>14900</v>
      </c>
      <c r="P10" s="30">
        <v>15347</v>
      </c>
      <c r="Q10" s="126">
        <v>14837</v>
      </c>
      <c r="R10" s="88">
        <v>36757</v>
      </c>
      <c r="S10" s="32">
        <v>36859</v>
      </c>
      <c r="T10" s="32">
        <v>36891</v>
      </c>
      <c r="U10" s="32">
        <v>36910</v>
      </c>
      <c r="V10" s="118">
        <v>8649</v>
      </c>
      <c r="W10" s="31">
        <v>9228</v>
      </c>
      <c r="X10" s="31">
        <v>8626</v>
      </c>
      <c r="Y10" s="119">
        <v>9510</v>
      </c>
      <c r="Z10" s="118">
        <v>885</v>
      </c>
      <c r="AA10" s="31">
        <v>786</v>
      </c>
      <c r="AB10" s="31">
        <v>743</v>
      </c>
      <c r="AC10" s="119">
        <v>690</v>
      </c>
      <c r="AD10" s="118">
        <v>10501</v>
      </c>
      <c r="AE10" s="31">
        <v>10142</v>
      </c>
      <c r="AF10" s="31">
        <v>10769</v>
      </c>
      <c r="AG10" s="119">
        <v>10513</v>
      </c>
      <c r="AH10" s="118">
        <v>12136</v>
      </c>
      <c r="AI10" s="31">
        <v>11887</v>
      </c>
      <c r="AJ10" s="31">
        <v>11853</v>
      </c>
      <c r="AK10" s="119">
        <v>11298</v>
      </c>
      <c r="AL10" s="109">
        <v>32171</v>
      </c>
      <c r="AM10" s="57">
        <v>32043</v>
      </c>
      <c r="AN10" s="110">
        <v>31991</v>
      </c>
      <c r="AO10" s="158">
        <v>32011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15" customFormat="1" ht="16.5" customHeight="1">
      <c r="A11" s="43" t="s">
        <v>138</v>
      </c>
      <c r="B11" s="127">
        <v>668</v>
      </c>
      <c r="C11" s="34">
        <v>688</v>
      </c>
      <c r="D11" s="34">
        <v>688</v>
      </c>
      <c r="E11" s="128">
        <v>688</v>
      </c>
      <c r="F11" s="127">
        <v>884</v>
      </c>
      <c r="G11" s="34">
        <v>910</v>
      </c>
      <c r="H11" s="34">
        <v>910</v>
      </c>
      <c r="I11" s="128">
        <v>910</v>
      </c>
      <c r="J11" s="127">
        <v>1034</v>
      </c>
      <c r="K11" s="34">
        <v>1034</v>
      </c>
      <c r="L11" s="34">
        <v>1034</v>
      </c>
      <c r="M11" s="128">
        <v>1034</v>
      </c>
      <c r="N11" s="127">
        <v>4474</v>
      </c>
      <c r="O11" s="34">
        <v>4472</v>
      </c>
      <c r="P11" s="34">
        <v>4472</v>
      </c>
      <c r="Q11" s="128">
        <v>4472</v>
      </c>
      <c r="R11" s="87">
        <v>7060</v>
      </c>
      <c r="S11" s="36">
        <v>7104</v>
      </c>
      <c r="T11" s="36">
        <v>7104</v>
      </c>
      <c r="U11" s="36">
        <v>7104</v>
      </c>
      <c r="V11" s="120">
        <v>668</v>
      </c>
      <c r="W11" s="35">
        <v>688</v>
      </c>
      <c r="X11" s="35">
        <v>688</v>
      </c>
      <c r="Y11" s="121">
        <v>688</v>
      </c>
      <c r="Z11" s="120">
        <v>884</v>
      </c>
      <c r="AA11" s="35">
        <v>910</v>
      </c>
      <c r="AB11" s="35">
        <v>910</v>
      </c>
      <c r="AC11" s="121">
        <v>910</v>
      </c>
      <c r="AD11" s="120">
        <v>1034</v>
      </c>
      <c r="AE11" s="35">
        <v>1034</v>
      </c>
      <c r="AF11" s="35">
        <v>1034</v>
      </c>
      <c r="AG11" s="121">
        <v>1034</v>
      </c>
      <c r="AH11" s="120">
        <v>4474</v>
      </c>
      <c r="AI11" s="35">
        <v>4472</v>
      </c>
      <c r="AJ11" s="35">
        <v>4472</v>
      </c>
      <c r="AK11" s="121">
        <v>4472</v>
      </c>
      <c r="AL11" s="111">
        <v>7060</v>
      </c>
      <c r="AM11" s="58">
        <v>7104</v>
      </c>
      <c r="AN11" s="112">
        <v>7104</v>
      </c>
      <c r="AO11" s="159">
        <v>7104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5" customFormat="1" ht="16.5" customHeight="1">
      <c r="A12" s="43" t="s">
        <v>134</v>
      </c>
      <c r="B12" s="89">
        <v>424</v>
      </c>
      <c r="C12" s="30">
        <v>390</v>
      </c>
      <c r="D12" s="30">
        <v>66</v>
      </c>
      <c r="E12" s="126">
        <v>291</v>
      </c>
      <c r="F12" s="89">
        <v>377</v>
      </c>
      <c r="G12" s="30">
        <v>1594</v>
      </c>
      <c r="H12" s="30">
        <v>236</v>
      </c>
      <c r="I12" s="126">
        <v>380</v>
      </c>
      <c r="J12" s="89">
        <v>916</v>
      </c>
      <c r="K12" s="30">
        <v>1656</v>
      </c>
      <c r="L12" s="30">
        <v>375</v>
      </c>
      <c r="M12" s="126">
        <v>541</v>
      </c>
      <c r="N12" s="89">
        <v>9176</v>
      </c>
      <c r="O12" s="30">
        <v>5147</v>
      </c>
      <c r="P12" s="30">
        <v>7467</v>
      </c>
      <c r="Q12" s="126">
        <v>6865</v>
      </c>
      <c r="R12" s="88">
        <v>10893</v>
      </c>
      <c r="S12" s="32">
        <v>8787</v>
      </c>
      <c r="T12" s="32">
        <v>8144</v>
      </c>
      <c r="U12" s="32">
        <v>8077</v>
      </c>
      <c r="V12" s="118">
        <v>424</v>
      </c>
      <c r="W12" s="31">
        <v>390</v>
      </c>
      <c r="X12" s="31">
        <v>66</v>
      </c>
      <c r="Y12" s="119">
        <v>291</v>
      </c>
      <c r="Z12" s="118">
        <v>377</v>
      </c>
      <c r="AA12" s="31">
        <v>1594</v>
      </c>
      <c r="AB12" s="31">
        <v>236</v>
      </c>
      <c r="AC12" s="119">
        <v>380</v>
      </c>
      <c r="AD12" s="118">
        <v>916</v>
      </c>
      <c r="AE12" s="31">
        <v>1656</v>
      </c>
      <c r="AF12" s="31">
        <v>375</v>
      </c>
      <c r="AG12" s="119">
        <v>541</v>
      </c>
      <c r="AH12" s="118">
        <v>9176</v>
      </c>
      <c r="AI12" s="31">
        <v>5147</v>
      </c>
      <c r="AJ12" s="31">
        <v>7467</v>
      </c>
      <c r="AK12" s="119">
        <v>6865</v>
      </c>
      <c r="AL12" s="109">
        <v>10893</v>
      </c>
      <c r="AM12" s="57">
        <v>8787</v>
      </c>
      <c r="AN12" s="110">
        <v>8144</v>
      </c>
      <c r="AO12" s="158">
        <v>8077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4" customFormat="1" ht="16.5" customHeight="1">
      <c r="A13" s="43" t="s">
        <v>26</v>
      </c>
      <c r="B13" s="127">
        <v>13628</v>
      </c>
      <c r="C13" s="34">
        <v>14024</v>
      </c>
      <c r="D13" s="34">
        <v>13773</v>
      </c>
      <c r="E13" s="128">
        <v>13773</v>
      </c>
      <c r="F13" s="127">
        <v>12084</v>
      </c>
      <c r="G13" s="34">
        <v>12436</v>
      </c>
      <c r="H13" s="34">
        <v>12213</v>
      </c>
      <c r="I13" s="128">
        <v>12213</v>
      </c>
      <c r="J13" s="127">
        <v>14366</v>
      </c>
      <c r="K13" s="34">
        <v>4783</v>
      </c>
      <c r="L13" s="34">
        <v>14518</v>
      </c>
      <c r="M13" s="128">
        <v>14518</v>
      </c>
      <c r="N13" s="127">
        <v>438570</v>
      </c>
      <c r="O13" s="34">
        <v>451306</v>
      </c>
      <c r="P13" s="34">
        <v>443233</v>
      </c>
      <c r="Q13" s="128">
        <v>443233</v>
      </c>
      <c r="R13" s="87">
        <v>478648</v>
      </c>
      <c r="S13" s="36">
        <v>492548</v>
      </c>
      <c r="T13" s="36">
        <v>483737</v>
      </c>
      <c r="U13" s="36">
        <v>483737</v>
      </c>
      <c r="V13" s="120">
        <v>13046</v>
      </c>
      <c r="W13" s="35">
        <v>13425</v>
      </c>
      <c r="X13" s="35">
        <v>13185</v>
      </c>
      <c r="Y13" s="121">
        <v>13185</v>
      </c>
      <c r="Z13" s="120">
        <v>11723</v>
      </c>
      <c r="AA13" s="35">
        <v>12063</v>
      </c>
      <c r="AB13" s="35">
        <v>11847</v>
      </c>
      <c r="AC13" s="121">
        <v>11847</v>
      </c>
      <c r="AD13" s="120">
        <v>11057</v>
      </c>
      <c r="AE13" s="35">
        <v>11378</v>
      </c>
      <c r="AF13" s="35">
        <v>11174</v>
      </c>
      <c r="AG13" s="121">
        <v>11174</v>
      </c>
      <c r="AH13" s="120">
        <v>328892</v>
      </c>
      <c r="AI13" s="35">
        <v>338443</v>
      </c>
      <c r="AJ13" s="35">
        <v>332388</v>
      </c>
      <c r="AK13" s="121">
        <v>332388</v>
      </c>
      <c r="AL13" s="111">
        <v>364718</v>
      </c>
      <c r="AM13" s="58">
        <v>375309</v>
      </c>
      <c r="AN13" s="112">
        <v>368594</v>
      </c>
      <c r="AO13" s="159">
        <v>368594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s="15" customFormat="1" ht="16.5" customHeight="1">
      <c r="A14" s="43" t="s">
        <v>27</v>
      </c>
      <c r="B14" s="89">
        <v>570</v>
      </c>
      <c r="C14" s="30">
        <v>574</v>
      </c>
      <c r="D14" s="30">
        <v>583</v>
      </c>
      <c r="E14" s="126">
        <v>605</v>
      </c>
      <c r="F14" s="89">
        <v>1248</v>
      </c>
      <c r="G14" s="30">
        <v>1261</v>
      </c>
      <c r="H14" s="30">
        <v>1309</v>
      </c>
      <c r="I14" s="126">
        <v>1309</v>
      </c>
      <c r="J14" s="89">
        <v>3271</v>
      </c>
      <c r="K14" s="30">
        <v>3289</v>
      </c>
      <c r="L14" s="30">
        <v>3315</v>
      </c>
      <c r="M14" s="126">
        <v>2698</v>
      </c>
      <c r="N14" s="89">
        <v>3693</v>
      </c>
      <c r="O14" s="30">
        <v>3651</v>
      </c>
      <c r="P14" s="30">
        <v>3584</v>
      </c>
      <c r="Q14" s="126">
        <v>3522</v>
      </c>
      <c r="R14" s="88">
        <v>8782</v>
      </c>
      <c r="S14" s="32">
        <v>8775</v>
      </c>
      <c r="T14" s="32">
        <v>8791</v>
      </c>
      <c r="U14" s="32">
        <v>8134</v>
      </c>
      <c r="V14" s="118">
        <v>357</v>
      </c>
      <c r="W14" s="31">
        <v>358</v>
      </c>
      <c r="X14" s="31">
        <v>340</v>
      </c>
      <c r="Y14" s="119">
        <v>329</v>
      </c>
      <c r="Z14" s="118">
        <v>1055</v>
      </c>
      <c r="AA14" s="31">
        <v>1027</v>
      </c>
      <c r="AB14" s="31">
        <v>971</v>
      </c>
      <c r="AC14" s="119">
        <v>849</v>
      </c>
      <c r="AD14" s="118">
        <v>2168</v>
      </c>
      <c r="AE14" s="31">
        <v>2063</v>
      </c>
      <c r="AF14" s="31">
        <v>1970</v>
      </c>
      <c r="AG14" s="119">
        <v>2070</v>
      </c>
      <c r="AH14" s="118">
        <v>2427</v>
      </c>
      <c r="AI14" s="31">
        <v>2342</v>
      </c>
      <c r="AJ14" s="31">
        <v>2223</v>
      </c>
      <c r="AK14" s="119">
        <v>2093</v>
      </c>
      <c r="AL14" s="109">
        <v>6007</v>
      </c>
      <c r="AM14" s="57">
        <v>5790</v>
      </c>
      <c r="AN14" s="110">
        <v>5504</v>
      </c>
      <c r="AO14" s="158">
        <v>5341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s="4" customFormat="1" ht="16.5" customHeight="1">
      <c r="A15" s="43" t="s">
        <v>28</v>
      </c>
      <c r="B15" s="127">
        <v>8479</v>
      </c>
      <c r="C15" s="34">
        <v>8669</v>
      </c>
      <c r="D15" s="34">
        <v>9042</v>
      </c>
      <c r="E15" s="128">
        <v>12489</v>
      </c>
      <c r="F15" s="127">
        <v>25789</v>
      </c>
      <c r="G15" s="34">
        <v>23752</v>
      </c>
      <c r="H15" s="34">
        <f>8+180+259+146+24144</f>
        <v>24737</v>
      </c>
      <c r="I15" s="128">
        <v>30649</v>
      </c>
      <c r="J15" s="127">
        <v>28819</v>
      </c>
      <c r="K15" s="34">
        <v>31217</v>
      </c>
      <c r="L15" s="34">
        <f>12+26+182+345+31355</f>
        <v>31920</v>
      </c>
      <c r="M15" s="128">
        <v>36824</v>
      </c>
      <c r="N15" s="127">
        <v>75588</v>
      </c>
      <c r="O15" s="34">
        <v>76501</v>
      </c>
      <c r="P15" s="34">
        <f>17+954+582+828+74569</f>
        <v>76950</v>
      </c>
      <c r="Q15" s="128">
        <v>80747</v>
      </c>
      <c r="R15" s="87">
        <v>138677</v>
      </c>
      <c r="S15" s="36">
        <v>140139</v>
      </c>
      <c r="T15" s="36">
        <f>57+1487+1207+1575+138323</f>
        <v>142649</v>
      </c>
      <c r="U15" s="36">
        <v>160709</v>
      </c>
      <c r="V15" s="120">
        <v>6376</v>
      </c>
      <c r="W15" s="35">
        <v>6344</v>
      </c>
      <c r="X15" s="35">
        <f>19+336+120+207+5881</f>
        <v>6563</v>
      </c>
      <c r="Y15" s="121">
        <v>6505</v>
      </c>
      <c r="Z15" s="120">
        <v>23346</v>
      </c>
      <c r="AA15" s="35">
        <v>20939</v>
      </c>
      <c r="AB15" s="35">
        <f>7+219+192+96+20885</f>
        <v>21399</v>
      </c>
      <c r="AC15" s="121">
        <v>21579</v>
      </c>
      <c r="AD15" s="120">
        <v>22451</v>
      </c>
      <c r="AE15" s="35">
        <v>24629</v>
      </c>
      <c r="AF15" s="35">
        <f>14+12+133+221+23353</f>
        <v>23733</v>
      </c>
      <c r="AG15" s="121">
        <v>26143</v>
      </c>
      <c r="AH15" s="120">
        <v>54836</v>
      </c>
      <c r="AI15" s="35">
        <v>52248</v>
      </c>
      <c r="AJ15" s="35">
        <f>13+735+406+613+48668</f>
        <v>50435</v>
      </c>
      <c r="AK15" s="121">
        <v>49117</v>
      </c>
      <c r="AL15" s="111">
        <v>107009</v>
      </c>
      <c r="AM15" s="58">
        <v>104160</v>
      </c>
      <c r="AN15" s="112">
        <f>53+1302+851+1137+98787</f>
        <v>102130</v>
      </c>
      <c r="AO15" s="159">
        <v>103344</v>
      </c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4" customFormat="1" ht="16.5" customHeight="1">
      <c r="A16" s="43" t="s">
        <v>143</v>
      </c>
      <c r="B16" s="89">
        <v>2787</v>
      </c>
      <c r="C16" s="30">
        <v>2616</v>
      </c>
      <c r="D16" s="30">
        <v>2822</v>
      </c>
      <c r="E16" s="126">
        <v>2822</v>
      </c>
      <c r="F16" s="89">
        <v>766</v>
      </c>
      <c r="G16" s="30">
        <v>720</v>
      </c>
      <c r="H16" s="30">
        <v>787</v>
      </c>
      <c r="I16" s="126">
        <v>787</v>
      </c>
      <c r="J16" s="89">
        <v>1268</v>
      </c>
      <c r="K16" s="30">
        <v>1147</v>
      </c>
      <c r="L16" s="30">
        <v>1239</v>
      </c>
      <c r="M16" s="126">
        <v>1239</v>
      </c>
      <c r="N16" s="89">
        <v>20334</v>
      </c>
      <c r="O16" s="30">
        <v>19286</v>
      </c>
      <c r="P16" s="30">
        <v>20663</v>
      </c>
      <c r="Q16" s="126">
        <v>20663</v>
      </c>
      <c r="R16" s="88">
        <v>25141</v>
      </c>
      <c r="S16" s="32">
        <v>23769</v>
      </c>
      <c r="T16" s="32">
        <v>25511</v>
      </c>
      <c r="U16" s="32">
        <v>25511</v>
      </c>
      <c r="V16" s="118">
        <v>2765</v>
      </c>
      <c r="W16" s="31">
        <v>2616</v>
      </c>
      <c r="X16" s="31">
        <v>2817</v>
      </c>
      <c r="Y16" s="119">
        <v>2759</v>
      </c>
      <c r="Z16" s="118">
        <v>754</v>
      </c>
      <c r="AA16" s="31">
        <v>720</v>
      </c>
      <c r="AB16" s="31">
        <v>778</v>
      </c>
      <c r="AC16" s="119">
        <v>769</v>
      </c>
      <c r="AD16" s="118">
        <v>1250</v>
      </c>
      <c r="AE16" s="31">
        <v>1147</v>
      </c>
      <c r="AF16" s="31">
        <v>1234</v>
      </c>
      <c r="AG16" s="119">
        <v>1211</v>
      </c>
      <c r="AH16" s="118">
        <v>20274</v>
      </c>
      <c r="AI16" s="31">
        <v>19286</v>
      </c>
      <c r="AJ16" s="31">
        <v>20654</v>
      </c>
      <c r="AK16" s="119">
        <v>20200</v>
      </c>
      <c r="AL16" s="109">
        <v>25041</v>
      </c>
      <c r="AM16" s="57">
        <v>23769</v>
      </c>
      <c r="AN16" s="110">
        <v>25483</v>
      </c>
      <c r="AO16" s="158">
        <v>24939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4" customFormat="1" ht="16.5" customHeight="1">
      <c r="A17" s="43" t="s">
        <v>30</v>
      </c>
      <c r="B17" s="127">
        <v>17281</v>
      </c>
      <c r="C17" s="34">
        <v>18818</v>
      </c>
      <c r="D17" s="34">
        <v>2822</v>
      </c>
      <c r="E17" s="128">
        <v>19201</v>
      </c>
      <c r="F17" s="127">
        <v>6638</v>
      </c>
      <c r="G17" s="34">
        <v>2917</v>
      </c>
      <c r="H17" s="34">
        <v>2390</v>
      </c>
      <c r="I17" s="128">
        <v>3092</v>
      </c>
      <c r="J17" s="127">
        <v>21558</v>
      </c>
      <c r="K17" s="34">
        <v>43862</v>
      </c>
      <c r="L17" s="34">
        <v>42776</v>
      </c>
      <c r="M17" s="128">
        <v>47338</v>
      </c>
      <c r="N17" s="127">
        <v>814585</v>
      </c>
      <c r="O17" s="34">
        <v>843145</v>
      </c>
      <c r="P17" s="34">
        <v>864815</v>
      </c>
      <c r="Q17" s="128">
        <v>881702</v>
      </c>
      <c r="R17" s="87">
        <v>860062</v>
      </c>
      <c r="S17" s="36">
        <v>908742</v>
      </c>
      <c r="T17" s="36">
        <v>928934</v>
      </c>
      <c r="U17" s="36">
        <v>951333</v>
      </c>
      <c r="V17" s="120">
        <v>12802</v>
      </c>
      <c r="W17" s="35">
        <v>13812</v>
      </c>
      <c r="X17" s="35">
        <v>14817</v>
      </c>
      <c r="Y17" s="121">
        <v>15874</v>
      </c>
      <c r="Z17" s="120">
        <v>4234</v>
      </c>
      <c r="AA17" s="35">
        <v>2280</v>
      </c>
      <c r="AB17" s="35">
        <v>1763</v>
      </c>
      <c r="AC17" s="121">
        <v>2533</v>
      </c>
      <c r="AD17" s="120">
        <v>18278</v>
      </c>
      <c r="AE17" s="35">
        <v>35085</v>
      </c>
      <c r="AF17" s="35">
        <v>32921</v>
      </c>
      <c r="AG17" s="121">
        <v>37837</v>
      </c>
      <c r="AH17" s="120">
        <v>720035</v>
      </c>
      <c r="AI17" s="35">
        <v>749915</v>
      </c>
      <c r="AJ17" s="35">
        <v>780775</v>
      </c>
      <c r="AK17" s="121">
        <v>814643</v>
      </c>
      <c r="AL17" s="111">
        <v>755349</v>
      </c>
      <c r="AM17" s="58">
        <v>801092</v>
      </c>
      <c r="AN17" s="112">
        <v>830276</v>
      </c>
      <c r="AO17" s="159">
        <v>870887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4" customFormat="1" ht="16.5" customHeight="1">
      <c r="A18" s="43" t="s">
        <v>31</v>
      </c>
      <c r="B18" s="89">
        <v>695</v>
      </c>
      <c r="C18" s="30">
        <v>695</v>
      </c>
      <c r="D18" s="30">
        <v>695</v>
      </c>
      <c r="E18" s="126">
        <v>695</v>
      </c>
      <c r="F18" s="89">
        <v>18093</v>
      </c>
      <c r="G18" s="30">
        <v>18527</v>
      </c>
      <c r="H18" s="30">
        <v>17912</v>
      </c>
      <c r="I18" s="126">
        <v>24900</v>
      </c>
      <c r="J18" s="89">
        <v>0</v>
      </c>
      <c r="K18" s="30">
        <v>0</v>
      </c>
      <c r="L18" s="30">
        <v>0</v>
      </c>
      <c r="M18" s="126">
        <v>0</v>
      </c>
      <c r="N18" s="89">
        <v>48970</v>
      </c>
      <c r="O18" s="30">
        <v>49528</v>
      </c>
      <c r="P18" s="30">
        <v>49378</v>
      </c>
      <c r="Q18" s="126">
        <v>44405</v>
      </c>
      <c r="R18" s="88">
        <v>67758</v>
      </c>
      <c r="S18" s="32">
        <v>68750</v>
      </c>
      <c r="T18" s="32">
        <v>67985</v>
      </c>
      <c r="U18" s="32">
        <v>70000</v>
      </c>
      <c r="V18" s="118">
        <v>501</v>
      </c>
      <c r="W18" s="31">
        <v>557</v>
      </c>
      <c r="X18" s="31">
        <v>553</v>
      </c>
      <c r="Y18" s="119">
        <v>574</v>
      </c>
      <c r="Z18" s="118">
        <v>15230</v>
      </c>
      <c r="AA18" s="31">
        <v>15301</v>
      </c>
      <c r="AB18" s="31">
        <v>14996</v>
      </c>
      <c r="AC18" s="119">
        <v>19520</v>
      </c>
      <c r="AD18" s="118">
        <v>0</v>
      </c>
      <c r="AE18" s="31">
        <v>0</v>
      </c>
      <c r="AF18" s="31">
        <v>0</v>
      </c>
      <c r="AG18" s="119">
        <v>0</v>
      </c>
      <c r="AH18" s="118">
        <v>28928</v>
      </c>
      <c r="AI18" s="31">
        <v>28406</v>
      </c>
      <c r="AJ18" s="31">
        <v>29209</v>
      </c>
      <c r="AK18" s="119">
        <v>27415</v>
      </c>
      <c r="AL18" s="109">
        <v>44659</v>
      </c>
      <c r="AM18" s="57">
        <v>44264</v>
      </c>
      <c r="AN18" s="110">
        <v>44758</v>
      </c>
      <c r="AO18" s="158">
        <v>47509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15" customFormat="1" ht="16.5" customHeight="1">
      <c r="A19" s="43" t="s">
        <v>32</v>
      </c>
      <c r="B19" s="127">
        <v>2837</v>
      </c>
      <c r="C19" s="34">
        <v>3251</v>
      </c>
      <c r="D19" s="34">
        <v>3274</v>
      </c>
      <c r="E19" s="128">
        <v>3274</v>
      </c>
      <c r="F19" s="127">
        <v>1114</v>
      </c>
      <c r="G19" s="34">
        <v>684</v>
      </c>
      <c r="H19" s="34">
        <v>731</v>
      </c>
      <c r="I19" s="128">
        <v>731</v>
      </c>
      <c r="J19" s="127">
        <v>76</v>
      </c>
      <c r="K19" s="34">
        <v>81</v>
      </c>
      <c r="L19" s="34">
        <v>633</v>
      </c>
      <c r="M19" s="128">
        <v>633</v>
      </c>
      <c r="N19" s="127">
        <v>1821</v>
      </c>
      <c r="O19" s="34">
        <v>2018</v>
      </c>
      <c r="P19" s="34">
        <v>1275</v>
      </c>
      <c r="Q19" s="128">
        <v>1275</v>
      </c>
      <c r="R19" s="87">
        <v>5848</v>
      </c>
      <c r="S19" s="36">
        <v>6034</v>
      </c>
      <c r="T19" s="36">
        <v>5913</v>
      </c>
      <c r="U19" s="36">
        <v>5913</v>
      </c>
      <c r="V19" s="120">
        <v>2751</v>
      </c>
      <c r="W19" s="35">
        <v>3127</v>
      </c>
      <c r="X19" s="35">
        <v>3108</v>
      </c>
      <c r="Y19" s="121">
        <v>3260</v>
      </c>
      <c r="Z19" s="120">
        <v>991</v>
      </c>
      <c r="AA19" s="35">
        <v>585</v>
      </c>
      <c r="AB19" s="35">
        <v>628</v>
      </c>
      <c r="AC19" s="121">
        <v>659</v>
      </c>
      <c r="AD19" s="120">
        <v>68</v>
      </c>
      <c r="AE19" s="35">
        <v>54</v>
      </c>
      <c r="AF19" s="35">
        <v>461</v>
      </c>
      <c r="AG19" s="121">
        <v>483</v>
      </c>
      <c r="AH19" s="120">
        <v>1467</v>
      </c>
      <c r="AI19" s="35">
        <v>1486</v>
      </c>
      <c r="AJ19" s="35">
        <v>964</v>
      </c>
      <c r="AK19" s="121">
        <v>1011</v>
      </c>
      <c r="AL19" s="111">
        <v>5277</v>
      </c>
      <c r="AM19" s="58">
        <v>5252</v>
      </c>
      <c r="AN19" s="112">
        <v>5161</v>
      </c>
      <c r="AO19" s="159">
        <v>5413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 s="17" customFormat="1" ht="16.5" customHeight="1">
      <c r="A20" s="56" t="s">
        <v>139</v>
      </c>
      <c r="B20" s="89">
        <v>1395</v>
      </c>
      <c r="C20" s="30">
        <v>1329</v>
      </c>
      <c r="D20" s="30">
        <v>1247</v>
      </c>
      <c r="E20" s="126">
        <v>1329</v>
      </c>
      <c r="F20" s="89">
        <v>1150</v>
      </c>
      <c r="G20" s="30">
        <v>1103</v>
      </c>
      <c r="H20" s="30">
        <v>1183</v>
      </c>
      <c r="I20" s="126">
        <v>481</v>
      </c>
      <c r="J20" s="89">
        <v>689</v>
      </c>
      <c r="K20" s="30">
        <v>776</v>
      </c>
      <c r="L20" s="30">
        <v>700</v>
      </c>
      <c r="M20" s="126">
        <v>1398</v>
      </c>
      <c r="N20" s="89">
        <v>5740</v>
      </c>
      <c r="O20" s="30">
        <v>5238</v>
      </c>
      <c r="P20" s="30">
        <v>5316</v>
      </c>
      <c r="Q20" s="126">
        <v>5238</v>
      </c>
      <c r="R20" s="88">
        <v>8974</v>
      </c>
      <c r="S20" s="32">
        <v>8446</v>
      </c>
      <c r="T20" s="32">
        <v>8446</v>
      </c>
      <c r="U20" s="32">
        <v>8446</v>
      </c>
      <c r="V20" s="118">
        <v>975</v>
      </c>
      <c r="W20" s="31">
        <v>890</v>
      </c>
      <c r="X20" s="31">
        <v>821</v>
      </c>
      <c r="Y20" s="119">
        <v>890</v>
      </c>
      <c r="Z20" s="118">
        <v>725</v>
      </c>
      <c r="AA20" s="31">
        <v>706</v>
      </c>
      <c r="AB20" s="31">
        <v>774</v>
      </c>
      <c r="AC20" s="119">
        <v>345</v>
      </c>
      <c r="AD20" s="118">
        <v>582</v>
      </c>
      <c r="AE20" s="31">
        <v>519</v>
      </c>
      <c r="AF20" s="31">
        <v>481</v>
      </c>
      <c r="AG20" s="119">
        <v>880</v>
      </c>
      <c r="AH20" s="118">
        <v>4280</v>
      </c>
      <c r="AI20" s="31">
        <v>4167</v>
      </c>
      <c r="AJ20" s="31">
        <v>4206</v>
      </c>
      <c r="AK20" s="119">
        <v>4167</v>
      </c>
      <c r="AL20" s="109">
        <v>6562</v>
      </c>
      <c r="AM20" s="57">
        <v>6282</v>
      </c>
      <c r="AN20" s="110">
        <v>6282</v>
      </c>
      <c r="AO20" s="158">
        <v>6282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s="15" customFormat="1" ht="16.5" customHeight="1">
      <c r="A21" s="43" t="s">
        <v>9</v>
      </c>
      <c r="B21" s="129">
        <v>3458</v>
      </c>
      <c r="C21" s="37">
        <v>3460</v>
      </c>
      <c r="D21" s="37">
        <v>3291</v>
      </c>
      <c r="E21" s="130">
        <v>4274</v>
      </c>
      <c r="F21" s="129">
        <v>705</v>
      </c>
      <c r="G21" s="37">
        <v>705</v>
      </c>
      <c r="H21" s="37">
        <v>1095</v>
      </c>
      <c r="I21" s="130">
        <v>1239</v>
      </c>
      <c r="J21" s="129">
        <v>949</v>
      </c>
      <c r="K21" s="37">
        <v>949</v>
      </c>
      <c r="L21" s="37">
        <v>2337</v>
      </c>
      <c r="M21" s="130">
        <v>1543</v>
      </c>
      <c r="N21" s="129">
        <v>9900</v>
      </c>
      <c r="O21" s="37">
        <v>9889</v>
      </c>
      <c r="P21" s="37">
        <v>6296</v>
      </c>
      <c r="Q21" s="130">
        <v>7076</v>
      </c>
      <c r="R21" s="87">
        <v>15012</v>
      </c>
      <c r="S21" s="36">
        <v>15003</v>
      </c>
      <c r="T21" s="36">
        <v>13019</v>
      </c>
      <c r="U21" s="36">
        <v>14132</v>
      </c>
      <c r="V21" s="122">
        <v>1754</v>
      </c>
      <c r="W21" s="38">
        <v>1896</v>
      </c>
      <c r="X21" s="38">
        <v>2269</v>
      </c>
      <c r="Y21" s="123">
        <v>2379</v>
      </c>
      <c r="Z21" s="122">
        <v>435</v>
      </c>
      <c r="AA21" s="38">
        <v>422</v>
      </c>
      <c r="AB21" s="38">
        <v>614</v>
      </c>
      <c r="AC21" s="123">
        <v>586</v>
      </c>
      <c r="AD21" s="122">
        <v>731</v>
      </c>
      <c r="AE21" s="38">
        <v>720</v>
      </c>
      <c r="AF21" s="38">
        <v>1562</v>
      </c>
      <c r="AG21" s="123">
        <v>1149</v>
      </c>
      <c r="AH21" s="122">
        <v>6134</v>
      </c>
      <c r="AI21" s="38">
        <v>5718</v>
      </c>
      <c r="AJ21" s="38">
        <v>5241</v>
      </c>
      <c r="AK21" s="123">
        <v>5181</v>
      </c>
      <c r="AL21" s="111">
        <v>9054</v>
      </c>
      <c r="AM21" s="58">
        <v>8756</v>
      </c>
      <c r="AN21" s="113">
        <v>9686</v>
      </c>
      <c r="AO21" s="160">
        <v>9295</v>
      </c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s="15" customFormat="1" ht="16.5" customHeight="1">
      <c r="A22" s="43" t="s">
        <v>34</v>
      </c>
      <c r="B22" s="89">
        <v>1448</v>
      </c>
      <c r="C22" s="30">
        <v>1301</v>
      </c>
      <c r="D22" s="30">
        <v>1328</v>
      </c>
      <c r="E22" s="126">
        <v>1395</v>
      </c>
      <c r="F22" s="89">
        <v>368</v>
      </c>
      <c r="G22" s="30">
        <v>630</v>
      </c>
      <c r="H22" s="30">
        <v>689</v>
      </c>
      <c r="I22" s="126">
        <v>624</v>
      </c>
      <c r="J22" s="131">
        <v>2220</v>
      </c>
      <c r="K22" s="33">
        <v>770</v>
      </c>
      <c r="L22" s="33">
        <v>830</v>
      </c>
      <c r="M22" s="132">
        <v>892</v>
      </c>
      <c r="N22" s="89">
        <v>5834</v>
      </c>
      <c r="O22" s="30">
        <v>7712</v>
      </c>
      <c r="P22" s="30">
        <v>7654</v>
      </c>
      <c r="Q22" s="126">
        <v>7568</v>
      </c>
      <c r="R22" s="88">
        <v>9870</v>
      </c>
      <c r="S22" s="32">
        <v>10413</v>
      </c>
      <c r="T22" s="32">
        <v>10501</v>
      </c>
      <c r="U22" s="32">
        <v>10479</v>
      </c>
      <c r="V22" s="118">
        <v>1028</v>
      </c>
      <c r="W22" s="31">
        <v>874</v>
      </c>
      <c r="X22" s="31">
        <v>964</v>
      </c>
      <c r="Y22" s="119">
        <v>1036</v>
      </c>
      <c r="Z22" s="118">
        <v>291</v>
      </c>
      <c r="AA22" s="31">
        <v>510</v>
      </c>
      <c r="AB22" s="31">
        <v>550</v>
      </c>
      <c r="AC22" s="119">
        <v>459</v>
      </c>
      <c r="AD22" s="124">
        <v>1872</v>
      </c>
      <c r="AE22" s="39">
        <v>657</v>
      </c>
      <c r="AF22" s="39">
        <v>678</v>
      </c>
      <c r="AG22" s="125">
        <v>742</v>
      </c>
      <c r="AH22" s="118">
        <v>5253</v>
      </c>
      <c r="AI22" s="31">
        <v>6377</v>
      </c>
      <c r="AJ22" s="31">
        <v>6612</v>
      </c>
      <c r="AK22" s="119">
        <v>6577</v>
      </c>
      <c r="AL22" s="109">
        <v>8444</v>
      </c>
      <c r="AM22" s="57">
        <v>8418</v>
      </c>
      <c r="AN22" s="110">
        <v>8804</v>
      </c>
      <c r="AO22" s="158">
        <v>8814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s="4" customFormat="1" ht="16.5" customHeight="1">
      <c r="A23" s="43" t="s">
        <v>35</v>
      </c>
      <c r="B23" s="127">
        <v>623</v>
      </c>
      <c r="C23" s="34">
        <v>588</v>
      </c>
      <c r="D23" s="34">
        <v>610</v>
      </c>
      <c r="E23" s="128">
        <v>665</v>
      </c>
      <c r="F23" s="127">
        <v>1858</v>
      </c>
      <c r="G23" s="34">
        <v>1114</v>
      </c>
      <c r="H23" s="34">
        <v>1155</v>
      </c>
      <c r="I23" s="128">
        <v>1450</v>
      </c>
      <c r="J23" s="127">
        <v>5533</v>
      </c>
      <c r="K23" s="34">
        <v>5919</v>
      </c>
      <c r="L23" s="34">
        <v>5639</v>
      </c>
      <c r="M23" s="128">
        <v>7081</v>
      </c>
      <c r="N23" s="127">
        <v>198320</v>
      </c>
      <c r="O23" s="34">
        <v>201426</v>
      </c>
      <c r="P23" s="34">
        <v>203703</v>
      </c>
      <c r="Q23" s="128">
        <v>193506</v>
      </c>
      <c r="R23" s="87">
        <v>206334</v>
      </c>
      <c r="S23" s="36">
        <v>209047</v>
      </c>
      <c r="T23" s="36">
        <v>211107</v>
      </c>
      <c r="U23" s="36">
        <v>202702</v>
      </c>
      <c r="V23" s="120">
        <v>623</v>
      </c>
      <c r="W23" s="35">
        <v>588</v>
      </c>
      <c r="X23" s="35">
        <v>610</v>
      </c>
      <c r="Y23" s="121">
        <v>665</v>
      </c>
      <c r="Z23" s="120">
        <v>1858</v>
      </c>
      <c r="AA23" s="35">
        <v>1114</v>
      </c>
      <c r="AB23" s="35">
        <v>1155</v>
      </c>
      <c r="AC23" s="121">
        <v>1450</v>
      </c>
      <c r="AD23" s="120">
        <v>5533</v>
      </c>
      <c r="AE23" s="35">
        <v>5919</v>
      </c>
      <c r="AF23" s="35">
        <v>5639</v>
      </c>
      <c r="AG23" s="121">
        <v>7081</v>
      </c>
      <c r="AH23" s="120">
        <v>198320</v>
      </c>
      <c r="AI23" s="35">
        <v>201426</v>
      </c>
      <c r="AJ23" s="35">
        <v>203703</v>
      </c>
      <c r="AK23" s="121">
        <v>193506</v>
      </c>
      <c r="AL23" s="111">
        <v>206334</v>
      </c>
      <c r="AM23" s="58">
        <v>209047</v>
      </c>
      <c r="AN23" s="112">
        <v>211107</v>
      </c>
      <c r="AO23" s="159">
        <v>202702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" customFormat="1" ht="16.5" customHeight="1">
      <c r="A24" s="43" t="s">
        <v>36</v>
      </c>
      <c r="B24" s="89">
        <v>8748</v>
      </c>
      <c r="C24" s="30">
        <v>8748</v>
      </c>
      <c r="D24" s="30">
        <v>8748</v>
      </c>
      <c r="E24" s="126">
        <v>8748</v>
      </c>
      <c r="F24" s="89">
        <v>7652</v>
      </c>
      <c r="G24" s="30">
        <v>7652</v>
      </c>
      <c r="H24" s="30">
        <v>7652</v>
      </c>
      <c r="I24" s="126">
        <v>7652</v>
      </c>
      <c r="J24" s="89">
        <v>0</v>
      </c>
      <c r="K24" s="30">
        <v>0</v>
      </c>
      <c r="L24" s="30">
        <v>0</v>
      </c>
      <c r="M24" s="126">
        <v>0</v>
      </c>
      <c r="N24" s="89">
        <v>1560388</v>
      </c>
      <c r="O24" s="30">
        <v>1560388</v>
      </c>
      <c r="P24" s="30">
        <v>1560388</v>
      </c>
      <c r="Q24" s="126">
        <v>1560388</v>
      </c>
      <c r="R24" s="88">
        <v>1576788</v>
      </c>
      <c r="S24" s="32">
        <v>1576788</v>
      </c>
      <c r="T24" s="32">
        <v>1576788</v>
      </c>
      <c r="U24" s="32">
        <v>1576788</v>
      </c>
      <c r="V24" s="118">
        <v>8988</v>
      </c>
      <c r="W24" s="31">
        <v>8961</v>
      </c>
      <c r="X24" s="31">
        <v>9228</v>
      </c>
      <c r="Y24" s="119">
        <v>9068</v>
      </c>
      <c r="Z24" s="118">
        <v>7863</v>
      </c>
      <c r="AA24" s="31">
        <v>7839</v>
      </c>
      <c r="AB24" s="31">
        <v>8072</v>
      </c>
      <c r="AC24" s="119">
        <v>7932</v>
      </c>
      <c r="AD24" s="118">
        <v>0</v>
      </c>
      <c r="AE24" s="31">
        <v>0</v>
      </c>
      <c r="AF24" s="31">
        <v>0</v>
      </c>
      <c r="AG24" s="119">
        <v>0</v>
      </c>
      <c r="AH24" s="118">
        <v>1344668</v>
      </c>
      <c r="AI24" s="31">
        <v>1311400</v>
      </c>
      <c r="AJ24" s="31">
        <v>1288400</v>
      </c>
      <c r="AK24" s="119">
        <v>1290109</v>
      </c>
      <c r="AL24" s="109">
        <v>1361519</v>
      </c>
      <c r="AM24" s="57">
        <v>1328200</v>
      </c>
      <c r="AN24" s="110">
        <v>1305700</v>
      </c>
      <c r="AO24" s="158">
        <v>1307109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13" customFormat="1" ht="16.5" customHeight="1">
      <c r="A25" s="56" t="s">
        <v>140</v>
      </c>
      <c r="B25" s="127">
        <v>607</v>
      </c>
      <c r="C25" s="34">
        <v>564</v>
      </c>
      <c r="D25" s="34">
        <v>603</v>
      </c>
      <c r="E25" s="128">
        <v>603</v>
      </c>
      <c r="F25" s="127">
        <v>822</v>
      </c>
      <c r="G25" s="34">
        <v>798</v>
      </c>
      <c r="H25" s="34">
        <v>271</v>
      </c>
      <c r="I25" s="128">
        <v>831</v>
      </c>
      <c r="J25" s="127">
        <v>311</v>
      </c>
      <c r="K25" s="34">
        <v>189</v>
      </c>
      <c r="L25" s="34">
        <v>271</v>
      </c>
      <c r="M25" s="128">
        <v>271</v>
      </c>
      <c r="N25" s="127">
        <v>10710</v>
      </c>
      <c r="O25" s="34">
        <v>10535</v>
      </c>
      <c r="P25" s="34">
        <v>10622</v>
      </c>
      <c r="Q25" s="128">
        <v>10622</v>
      </c>
      <c r="R25" s="87">
        <v>12450</v>
      </c>
      <c r="S25" s="36">
        <v>12086</v>
      </c>
      <c r="T25" s="36">
        <v>12327</v>
      </c>
      <c r="U25" s="36">
        <v>12327</v>
      </c>
      <c r="V25" s="120">
        <v>363</v>
      </c>
      <c r="W25" s="35">
        <v>395</v>
      </c>
      <c r="X25" s="35">
        <v>419</v>
      </c>
      <c r="Y25" s="121">
        <v>419</v>
      </c>
      <c r="Z25" s="120">
        <v>651</v>
      </c>
      <c r="AA25" s="35">
        <v>627</v>
      </c>
      <c r="AB25" s="35">
        <v>1334</v>
      </c>
      <c r="AC25" s="121">
        <v>1334</v>
      </c>
      <c r="AD25" s="120">
        <v>254</v>
      </c>
      <c r="AE25" s="35">
        <v>728</v>
      </c>
      <c r="AF25" s="35">
        <v>204</v>
      </c>
      <c r="AG25" s="121">
        <v>204</v>
      </c>
      <c r="AH25" s="120">
        <v>6798</v>
      </c>
      <c r="AI25" s="35">
        <v>5813</v>
      </c>
      <c r="AJ25" s="35">
        <v>5249</v>
      </c>
      <c r="AK25" s="121">
        <v>5249</v>
      </c>
      <c r="AL25" s="111">
        <v>8057</v>
      </c>
      <c r="AM25" s="58">
        <v>7563</v>
      </c>
      <c r="AN25" s="112">
        <v>7206</v>
      </c>
      <c r="AO25" s="159">
        <v>7206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15" customFormat="1" ht="16.5" customHeight="1">
      <c r="A26" s="43" t="s">
        <v>38</v>
      </c>
      <c r="B26" s="89">
        <v>7780</v>
      </c>
      <c r="C26" s="30">
        <v>7849</v>
      </c>
      <c r="D26" s="30">
        <v>8077</v>
      </c>
      <c r="E26" s="126">
        <v>9425</v>
      </c>
      <c r="F26" s="89">
        <v>515</v>
      </c>
      <c r="G26" s="30">
        <v>520</v>
      </c>
      <c r="H26" s="30">
        <v>552</v>
      </c>
      <c r="I26" s="126">
        <v>644</v>
      </c>
      <c r="J26" s="89">
        <v>2879</v>
      </c>
      <c r="K26" s="30">
        <v>2904</v>
      </c>
      <c r="L26" s="30">
        <v>3007</v>
      </c>
      <c r="M26" s="126">
        <v>3509</v>
      </c>
      <c r="N26" s="89">
        <v>5272</v>
      </c>
      <c r="O26" s="30">
        <v>5318</v>
      </c>
      <c r="P26" s="30">
        <v>5498</v>
      </c>
      <c r="Q26" s="126">
        <v>6415</v>
      </c>
      <c r="R26" s="88">
        <v>16446</v>
      </c>
      <c r="S26" s="32">
        <v>16591</v>
      </c>
      <c r="T26" s="32">
        <v>17134</v>
      </c>
      <c r="U26" s="32">
        <v>19993</v>
      </c>
      <c r="V26" s="118">
        <v>7878</v>
      </c>
      <c r="W26" s="31">
        <v>7728</v>
      </c>
      <c r="X26" s="31">
        <v>8806</v>
      </c>
      <c r="Y26" s="119">
        <v>8496</v>
      </c>
      <c r="Z26" s="118">
        <v>465</v>
      </c>
      <c r="AA26" s="31">
        <v>456</v>
      </c>
      <c r="AB26" s="31">
        <v>520</v>
      </c>
      <c r="AC26" s="119">
        <v>482</v>
      </c>
      <c r="AD26" s="118">
        <v>2594</v>
      </c>
      <c r="AE26" s="31">
        <v>2545</v>
      </c>
      <c r="AF26" s="31">
        <v>2824</v>
      </c>
      <c r="AG26" s="119">
        <v>2872</v>
      </c>
      <c r="AH26" s="118">
        <v>3758</v>
      </c>
      <c r="AI26" s="31">
        <v>3686</v>
      </c>
      <c r="AJ26" s="31">
        <v>2900</v>
      </c>
      <c r="AK26" s="119">
        <v>3065</v>
      </c>
      <c r="AL26" s="109">
        <v>14695</v>
      </c>
      <c r="AM26" s="57">
        <v>14415</v>
      </c>
      <c r="AN26" s="110">
        <v>15050</v>
      </c>
      <c r="AO26" s="158">
        <v>14915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7" s="15" customFormat="1" ht="16.5" customHeight="1">
      <c r="A27" s="43" t="s">
        <v>10</v>
      </c>
      <c r="B27" s="127">
        <v>491</v>
      </c>
      <c r="C27" s="34">
        <v>497</v>
      </c>
      <c r="D27" s="34">
        <v>491</v>
      </c>
      <c r="E27" s="128">
        <v>489</v>
      </c>
      <c r="F27" s="127">
        <v>1502</v>
      </c>
      <c r="G27" s="34">
        <v>1529</v>
      </c>
      <c r="H27" s="34">
        <v>1529</v>
      </c>
      <c r="I27" s="128">
        <v>1736</v>
      </c>
      <c r="J27" s="127">
        <v>2887</v>
      </c>
      <c r="K27" s="34">
        <v>2870</v>
      </c>
      <c r="L27" s="34">
        <v>2898</v>
      </c>
      <c r="M27" s="128">
        <v>2666</v>
      </c>
      <c r="N27" s="127">
        <v>1426</v>
      </c>
      <c r="O27" s="34">
        <v>1378</v>
      </c>
      <c r="P27" s="34">
        <v>1387</v>
      </c>
      <c r="Q27" s="128">
        <v>1379</v>
      </c>
      <c r="R27" s="87">
        <v>6306</v>
      </c>
      <c r="S27" s="36">
        <v>6274</v>
      </c>
      <c r="T27" s="36">
        <v>6305</v>
      </c>
      <c r="U27" s="36">
        <v>6270</v>
      </c>
      <c r="V27" s="120">
        <v>390</v>
      </c>
      <c r="W27" s="35">
        <v>397</v>
      </c>
      <c r="X27" s="35">
        <v>388</v>
      </c>
      <c r="Y27" s="121">
        <v>414</v>
      </c>
      <c r="Z27" s="120">
        <v>1233</v>
      </c>
      <c r="AA27" s="35">
        <v>1268</v>
      </c>
      <c r="AB27" s="35">
        <v>1366</v>
      </c>
      <c r="AC27" s="121">
        <v>1454</v>
      </c>
      <c r="AD27" s="120">
        <v>1876</v>
      </c>
      <c r="AE27" s="35">
        <v>1814</v>
      </c>
      <c r="AF27" s="35">
        <v>1648</v>
      </c>
      <c r="AG27" s="121">
        <v>1659</v>
      </c>
      <c r="AH27" s="120">
        <v>1128</v>
      </c>
      <c r="AI27" s="35">
        <v>1073</v>
      </c>
      <c r="AJ27" s="35">
        <v>1022</v>
      </c>
      <c r="AK27" s="121">
        <v>1033</v>
      </c>
      <c r="AL27" s="111">
        <v>4627</v>
      </c>
      <c r="AM27" s="58">
        <v>4552</v>
      </c>
      <c r="AN27" s="112">
        <v>4424</v>
      </c>
      <c r="AO27" s="159">
        <v>4560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s="14" customFormat="1" ht="16.5" customHeight="1">
      <c r="A28" s="43" t="s">
        <v>141</v>
      </c>
      <c r="B28" s="89">
        <v>2696</v>
      </c>
      <c r="C28" s="30">
        <v>2312</v>
      </c>
      <c r="D28" s="30">
        <v>2491</v>
      </c>
      <c r="E28" s="126">
        <v>2321</v>
      </c>
      <c r="F28" s="89">
        <v>575</v>
      </c>
      <c r="G28" s="30">
        <v>971</v>
      </c>
      <c r="H28" s="30">
        <v>829</v>
      </c>
      <c r="I28" s="126">
        <v>970</v>
      </c>
      <c r="J28" s="89">
        <v>2479</v>
      </c>
      <c r="K28" s="30">
        <v>5485</v>
      </c>
      <c r="L28" s="30">
        <v>5469</v>
      </c>
      <c r="M28" s="126">
        <v>5155</v>
      </c>
      <c r="N28" s="89">
        <v>18685</v>
      </c>
      <c r="O28" s="30">
        <v>15566</v>
      </c>
      <c r="P28" s="30">
        <v>15069</v>
      </c>
      <c r="Q28" s="126">
        <v>14629</v>
      </c>
      <c r="R28" s="88">
        <v>24435</v>
      </c>
      <c r="S28" s="32">
        <v>24334</v>
      </c>
      <c r="T28" s="32">
        <v>23858</v>
      </c>
      <c r="U28" s="32">
        <v>23075</v>
      </c>
      <c r="V28" s="118">
        <v>2409</v>
      </c>
      <c r="W28" s="31">
        <v>2104</v>
      </c>
      <c r="X28" s="31">
        <v>2400</v>
      </c>
      <c r="Y28" s="119">
        <v>2289</v>
      </c>
      <c r="Z28" s="118">
        <v>537</v>
      </c>
      <c r="AA28" s="31">
        <v>833</v>
      </c>
      <c r="AB28" s="31">
        <v>731</v>
      </c>
      <c r="AC28" s="119">
        <v>793</v>
      </c>
      <c r="AD28" s="118">
        <v>2141</v>
      </c>
      <c r="AE28" s="31">
        <v>4837</v>
      </c>
      <c r="AF28" s="31">
        <v>4924</v>
      </c>
      <c r="AG28" s="119">
        <v>4546</v>
      </c>
      <c r="AH28" s="118">
        <v>13868</v>
      </c>
      <c r="AI28" s="31">
        <v>11128</v>
      </c>
      <c r="AJ28" s="31">
        <v>10172</v>
      </c>
      <c r="AK28" s="119">
        <v>9332</v>
      </c>
      <c r="AL28" s="109">
        <v>18955</v>
      </c>
      <c r="AM28" s="57">
        <v>18902</v>
      </c>
      <c r="AN28" s="110">
        <v>18227</v>
      </c>
      <c r="AO28" s="158">
        <v>16960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s="17" customFormat="1" ht="16.5" customHeight="1">
      <c r="A29" s="43" t="s">
        <v>40</v>
      </c>
      <c r="B29" s="127">
        <v>1730</v>
      </c>
      <c r="C29" s="34">
        <v>1750</v>
      </c>
      <c r="D29" s="34">
        <v>2209</v>
      </c>
      <c r="E29" s="128">
        <v>1770</v>
      </c>
      <c r="F29" s="127">
        <v>1190</v>
      </c>
      <c r="G29" s="34">
        <v>1142</v>
      </c>
      <c r="H29" s="34">
        <v>1431</v>
      </c>
      <c r="I29" s="128">
        <v>1209</v>
      </c>
      <c r="J29" s="127">
        <v>2976</v>
      </c>
      <c r="K29" s="34">
        <v>2940</v>
      </c>
      <c r="L29" s="34">
        <v>3533</v>
      </c>
      <c r="M29" s="128">
        <v>2993</v>
      </c>
      <c r="N29" s="127">
        <v>6703</v>
      </c>
      <c r="O29" s="34">
        <v>6844</v>
      </c>
      <c r="P29" s="34">
        <v>9689</v>
      </c>
      <c r="Q29" s="128">
        <v>6424</v>
      </c>
      <c r="R29" s="87">
        <v>12599</v>
      </c>
      <c r="S29" s="36">
        <v>12676</v>
      </c>
      <c r="T29" s="36">
        <v>16862</v>
      </c>
      <c r="U29" s="36">
        <v>12396</v>
      </c>
      <c r="V29" s="120">
        <v>1277</v>
      </c>
      <c r="W29" s="35">
        <v>1200</v>
      </c>
      <c r="X29" s="35">
        <v>1570</v>
      </c>
      <c r="Y29" s="121">
        <v>1296</v>
      </c>
      <c r="Z29" s="120">
        <v>963</v>
      </c>
      <c r="AA29" s="35">
        <v>898</v>
      </c>
      <c r="AB29" s="35">
        <v>1066</v>
      </c>
      <c r="AC29" s="121">
        <v>875</v>
      </c>
      <c r="AD29" s="120">
        <v>2106</v>
      </c>
      <c r="AE29" s="35">
        <v>1886</v>
      </c>
      <c r="AF29" s="35">
        <v>2277</v>
      </c>
      <c r="AG29" s="121">
        <v>1729</v>
      </c>
      <c r="AH29" s="120">
        <v>5148</v>
      </c>
      <c r="AI29" s="35">
        <v>5571</v>
      </c>
      <c r="AJ29" s="35">
        <v>6843</v>
      </c>
      <c r="AK29" s="121">
        <v>4249</v>
      </c>
      <c r="AL29" s="111">
        <v>9494</v>
      </c>
      <c r="AM29" s="58">
        <v>9555</v>
      </c>
      <c r="AN29" s="112">
        <v>11756</v>
      </c>
      <c r="AO29" s="159">
        <v>8149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s="15" customFormat="1" ht="16.5" customHeight="1">
      <c r="A30" s="43" t="s">
        <v>11</v>
      </c>
      <c r="B30" s="89">
        <v>10681</v>
      </c>
      <c r="C30" s="30">
        <v>11063</v>
      </c>
      <c r="D30" s="30">
        <v>28791</v>
      </c>
      <c r="E30" s="126">
        <v>12983</v>
      </c>
      <c r="F30" s="89">
        <v>6956</v>
      </c>
      <c r="G30" s="30">
        <v>6843</v>
      </c>
      <c r="H30" s="30">
        <f>86840-78418</f>
        <v>8422</v>
      </c>
      <c r="I30" s="126">
        <v>7452</v>
      </c>
      <c r="J30" s="89">
        <v>11610</v>
      </c>
      <c r="K30" s="30">
        <v>20908</v>
      </c>
      <c r="L30" s="30">
        <f>144454-132013</f>
        <v>12441</v>
      </c>
      <c r="M30" s="126">
        <v>11894</v>
      </c>
      <c r="N30" s="89">
        <v>44208</v>
      </c>
      <c r="O30" s="30">
        <v>41549</v>
      </c>
      <c r="P30" s="30">
        <f>3352380-3312806</f>
        <v>39574</v>
      </c>
      <c r="Q30" s="126">
        <v>40155</v>
      </c>
      <c r="R30" s="89">
        <v>73455</v>
      </c>
      <c r="S30" s="30">
        <v>70364</v>
      </c>
      <c r="T30" s="30">
        <f>3684543-3612006</f>
        <v>72537</v>
      </c>
      <c r="U30" s="107">
        <v>72484</v>
      </c>
      <c r="V30" s="118">
        <v>8902</v>
      </c>
      <c r="W30" s="31">
        <v>8896</v>
      </c>
      <c r="X30" s="31">
        <f>87960-78238</f>
        <v>9722</v>
      </c>
      <c r="Y30" s="119">
        <v>10265</v>
      </c>
      <c r="Z30" s="118">
        <v>5905</v>
      </c>
      <c r="AA30" s="31">
        <v>5601</v>
      </c>
      <c r="AB30" s="31">
        <f>76724-70453</f>
        <v>6271</v>
      </c>
      <c r="AC30" s="119">
        <v>5559</v>
      </c>
      <c r="AD30" s="118">
        <v>10071</v>
      </c>
      <c r="AE30" s="31">
        <v>9436</v>
      </c>
      <c r="AF30" s="31">
        <f>113477-103908</f>
        <v>9569</v>
      </c>
      <c r="AG30" s="119">
        <v>9090</v>
      </c>
      <c r="AH30" s="118">
        <v>37556</v>
      </c>
      <c r="AI30" s="31">
        <v>34745</v>
      </c>
      <c r="AJ30" s="31">
        <f>2806369-2774788</f>
        <v>31581</v>
      </c>
      <c r="AK30" s="116">
        <v>30070</v>
      </c>
      <c r="AL30" s="114">
        <v>71488</v>
      </c>
      <c r="AM30" s="86">
        <v>58678</v>
      </c>
      <c r="AN30" s="115">
        <f>3084530-3027387</f>
        <v>57143</v>
      </c>
      <c r="AO30" s="161">
        <v>54984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1:67" s="15" customFormat="1" ht="18" customHeight="1" thickBot="1">
      <c r="A31" s="147" t="s">
        <v>0</v>
      </c>
      <c r="B31" s="138">
        <v>96504</v>
      </c>
      <c r="C31" s="139">
        <v>98977</v>
      </c>
      <c r="D31" s="139">
        <v>100869</v>
      </c>
      <c r="E31" s="140">
        <v>107958</v>
      </c>
      <c r="F31" s="138">
        <v>91307</v>
      </c>
      <c r="G31" s="139">
        <v>86657</v>
      </c>
      <c r="H31" s="139">
        <f>SUM(H10:H30)</f>
        <v>86840</v>
      </c>
      <c r="I31" s="140">
        <v>99994</v>
      </c>
      <c r="J31" s="138">
        <v>115086</v>
      </c>
      <c r="K31" s="139">
        <v>142098</v>
      </c>
      <c r="L31" s="139">
        <f>SUM(L10:L30)</f>
        <v>144454</v>
      </c>
      <c r="M31" s="140">
        <v>153447</v>
      </c>
      <c r="N31" s="138">
        <v>3299398</v>
      </c>
      <c r="O31" s="139">
        <v>3335797</v>
      </c>
      <c r="P31" s="139">
        <f>SUM(P10:P30)</f>
        <v>3352380</v>
      </c>
      <c r="Q31" s="140">
        <v>3355121</v>
      </c>
      <c r="R31" s="138">
        <v>3602295</v>
      </c>
      <c r="S31" s="139">
        <v>3663529</v>
      </c>
      <c r="T31" s="139">
        <f>SUM(T10:T30)</f>
        <v>3684543</v>
      </c>
      <c r="U31" s="139">
        <v>3716520</v>
      </c>
      <c r="V31" s="141">
        <v>82926</v>
      </c>
      <c r="W31" s="142">
        <v>84474</v>
      </c>
      <c r="X31" s="142">
        <f>SUM(X10:X30)</f>
        <v>87960</v>
      </c>
      <c r="Y31" s="143">
        <v>90192</v>
      </c>
      <c r="Z31" s="141">
        <v>80405</v>
      </c>
      <c r="AA31" s="142">
        <v>76479</v>
      </c>
      <c r="AB31" s="142">
        <f>SUM(AB10:AB30)</f>
        <v>76724</v>
      </c>
      <c r="AC31" s="143">
        <v>81005</v>
      </c>
      <c r="AD31" s="141">
        <v>95483</v>
      </c>
      <c r="AE31" s="142">
        <v>116249</v>
      </c>
      <c r="AF31" s="142">
        <f>SUM(AF10:AF30)</f>
        <v>113477</v>
      </c>
      <c r="AG31" s="143">
        <v>120958</v>
      </c>
      <c r="AH31" s="141">
        <v>2809545</v>
      </c>
      <c r="AI31" s="142">
        <v>2804736</v>
      </c>
      <c r="AJ31" s="142">
        <f>SUM(AJ10:AJ30)</f>
        <v>2806369</v>
      </c>
      <c r="AK31" s="143">
        <v>2822040</v>
      </c>
      <c r="AL31" s="144">
        <v>3068359</v>
      </c>
      <c r="AM31" s="145">
        <v>3081938</v>
      </c>
      <c r="AN31" s="146">
        <f>SUM(AN10:AN30)</f>
        <v>3084530</v>
      </c>
      <c r="AO31" s="162">
        <v>3114195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67" s="15" customFormat="1" ht="13.5" customHeight="1" thickTop="1">
      <c r="A32" s="163"/>
      <c r="B32" s="164" t="s">
        <v>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 t="s">
        <v>5</v>
      </c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5"/>
      <c r="AN32" s="165"/>
      <c r="AO32" s="166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1:67" s="15" customFormat="1" ht="13.5" customHeight="1">
      <c r="A33" s="167"/>
      <c r="B33" s="168" t="s">
        <v>18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5"/>
      <c r="P33" s="165"/>
      <c r="Q33" s="165"/>
      <c r="R33" s="165"/>
      <c r="S33" s="165"/>
      <c r="T33" s="165"/>
      <c r="U33" s="165"/>
      <c r="V33" s="168" t="s">
        <v>18</v>
      </c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6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 s="15" customFormat="1" ht="13.5" customHeight="1">
      <c r="A34" s="170"/>
      <c r="B34" s="171" t="s">
        <v>19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65"/>
      <c r="P34" s="165"/>
      <c r="Q34" s="165"/>
      <c r="R34" s="165"/>
      <c r="S34" s="165"/>
      <c r="T34" s="165"/>
      <c r="U34" s="165"/>
      <c r="V34" s="171" t="s">
        <v>19</v>
      </c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6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1:67" s="15" customFormat="1" ht="13.5" customHeight="1">
      <c r="A35" s="170"/>
      <c r="B35" s="173" t="s">
        <v>43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65"/>
      <c r="P35" s="165"/>
      <c r="Q35" s="165"/>
      <c r="R35" s="165"/>
      <c r="S35" s="165"/>
      <c r="T35" s="165"/>
      <c r="U35" s="165"/>
      <c r="V35" s="173" t="s">
        <v>43</v>
      </c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6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 s="15" customFormat="1" ht="13.5" customHeight="1">
      <c r="A36" s="170"/>
      <c r="B36" s="171" t="s">
        <v>20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65"/>
      <c r="P36" s="165"/>
      <c r="Q36" s="165"/>
      <c r="R36" s="165"/>
      <c r="S36" s="165"/>
      <c r="T36" s="165"/>
      <c r="U36" s="165"/>
      <c r="V36" s="171" t="s">
        <v>20</v>
      </c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6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</row>
    <row r="37" spans="1:67" s="15" customFormat="1" ht="13.5" customHeight="1">
      <c r="A37" s="175"/>
      <c r="B37" s="173" t="s">
        <v>21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65"/>
      <c r="P37" s="165"/>
      <c r="Q37" s="165"/>
      <c r="R37" s="165"/>
      <c r="S37" s="165"/>
      <c r="T37" s="165"/>
      <c r="U37" s="165"/>
      <c r="V37" s="173" t="s">
        <v>21</v>
      </c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6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s="15" customFormat="1" ht="13.5" customHeight="1">
      <c r="A38" s="176"/>
      <c r="B38" s="168" t="s">
        <v>142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73" t="s">
        <v>144</v>
      </c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6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s="17" customFormat="1" ht="13.5" customHeight="1" thickBot="1">
      <c r="A39" s="177"/>
      <c r="B39" s="173" t="s">
        <v>144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9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s="14" customFormat="1" ht="18.7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3"/>
      <c r="S40" s="63"/>
      <c r="T40" s="63"/>
      <c r="U40" s="63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3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7" s="18" customFormat="1" ht="24.7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3"/>
      <c r="S41" s="63"/>
      <c r="T41" s="63"/>
      <c r="U41" s="63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7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3"/>
      <c r="S42" s="63"/>
      <c r="T42" s="63"/>
      <c r="U42" s="63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3"/>
    </row>
    <row r="43" spans="1:67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3"/>
      <c r="S43" s="63"/>
      <c r="T43" s="63"/>
      <c r="U43" s="63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3"/>
    </row>
    <row r="44" spans="1:67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3"/>
      <c r="S44" s="63"/>
      <c r="T44" s="63"/>
      <c r="U44" s="63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3"/>
    </row>
    <row r="45" spans="1:67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3"/>
      <c r="S45" s="63"/>
      <c r="T45" s="63"/>
      <c r="U45" s="63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3"/>
    </row>
    <row r="46" spans="1:67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3"/>
      <c r="S46" s="63"/>
      <c r="T46" s="63"/>
      <c r="U46" s="63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3"/>
    </row>
    <row r="47" spans="1:67">
      <c r="A47" s="64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3"/>
      <c r="S47" s="63"/>
      <c r="T47" s="63"/>
      <c r="U47" s="63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3"/>
    </row>
    <row r="48" spans="1:67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3"/>
      <c r="S48" s="63"/>
      <c r="T48" s="63"/>
      <c r="U48" s="63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3"/>
    </row>
    <row r="49" spans="1:38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3"/>
      <c r="S49" s="63"/>
      <c r="T49" s="63"/>
      <c r="U49" s="63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3"/>
    </row>
    <row r="50" spans="1:38">
      <c r="A50" s="64"/>
      <c r="B50" s="65"/>
      <c r="C50" s="65"/>
      <c r="D50" s="65"/>
      <c r="E50" s="65"/>
      <c r="F50" s="65"/>
      <c r="G50" s="65"/>
      <c r="H50" s="65"/>
      <c r="I50" s="65"/>
      <c r="J50" s="67"/>
      <c r="K50" s="67"/>
      <c r="L50" s="67"/>
      <c r="M50" s="67"/>
      <c r="N50" s="65"/>
      <c r="O50" s="65"/>
      <c r="P50" s="65"/>
      <c r="Q50" s="65"/>
      <c r="R50" s="63"/>
      <c r="S50" s="63"/>
      <c r="T50" s="63"/>
      <c r="U50" s="63"/>
      <c r="V50" s="65"/>
      <c r="W50" s="65"/>
      <c r="X50" s="65"/>
      <c r="Y50" s="65"/>
      <c r="Z50" s="65"/>
      <c r="AA50" s="65"/>
      <c r="AB50" s="65"/>
      <c r="AC50" s="65"/>
      <c r="AD50" s="67"/>
      <c r="AE50" s="67"/>
      <c r="AF50" s="67"/>
      <c r="AG50" s="67"/>
      <c r="AH50" s="65"/>
      <c r="AI50" s="65"/>
      <c r="AJ50" s="65"/>
      <c r="AK50" s="65"/>
      <c r="AL50" s="63"/>
    </row>
    <row r="51" spans="1:38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3"/>
      <c r="S51" s="63"/>
      <c r="T51" s="63"/>
      <c r="U51" s="63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3"/>
    </row>
    <row r="52" spans="1:38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3"/>
      <c r="S52" s="63"/>
      <c r="T52" s="63"/>
      <c r="U52" s="63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3"/>
    </row>
    <row r="53" spans="1:38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3"/>
      <c r="S53" s="63"/>
      <c r="T53" s="63"/>
      <c r="U53" s="63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3"/>
    </row>
    <row r="54" spans="1:38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3"/>
      <c r="S54" s="63"/>
      <c r="T54" s="63"/>
      <c r="U54" s="63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3"/>
    </row>
    <row r="55" spans="1:38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3"/>
      <c r="S55" s="63"/>
      <c r="T55" s="63"/>
      <c r="U55" s="63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3"/>
    </row>
    <row r="56" spans="1:38">
      <c r="A56" s="6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20.2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</row>
    <row r="58" spans="1:38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spans="1:38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1:38">
      <c r="A60" s="68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38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>
      <c r="A62" s="69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  <c r="S62" s="72"/>
      <c r="T62" s="72"/>
      <c r="U62" s="72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2"/>
    </row>
    <row r="63" spans="1:38">
      <c r="A63" s="73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2"/>
      <c r="S63" s="72"/>
      <c r="T63" s="72"/>
      <c r="U63" s="72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2"/>
    </row>
    <row r="64" spans="1:38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1:38">
      <c r="A65" s="74"/>
      <c r="B65" s="75"/>
      <c r="C65" s="75"/>
      <c r="D65" s="75"/>
      <c r="E65" s="75"/>
      <c r="F65" s="75"/>
      <c r="G65" s="75"/>
      <c r="H65" s="75"/>
      <c r="I65" s="75"/>
      <c r="J65" s="76"/>
      <c r="K65" s="76"/>
      <c r="L65" s="76"/>
      <c r="M65" s="76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</row>
    <row r="66" spans="1:38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</row>
    <row r="67" spans="1:38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</row>
    <row r="68" spans="1:38">
      <c r="A68" s="77"/>
      <c r="B68" s="78"/>
      <c r="C68" s="78"/>
      <c r="D68" s="78"/>
      <c r="E68" s="78"/>
      <c r="F68" s="79"/>
      <c r="G68" s="79"/>
      <c r="H68" s="79"/>
      <c r="I68" s="79"/>
      <c r="J68" s="80"/>
      <c r="K68" s="80"/>
      <c r="L68" s="80"/>
      <c r="M68" s="80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</row>
    <row r="69" spans="1:38">
      <c r="A69" s="81"/>
      <c r="B69" s="78"/>
      <c r="C69" s="78"/>
      <c r="D69" s="78"/>
      <c r="E69" s="7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>
      <c r="A70" s="81"/>
      <c r="B70" s="78"/>
      <c r="C70" s="78"/>
      <c r="D70" s="78"/>
      <c r="E70" s="7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>
      <c r="B71" s="78"/>
      <c r="C71" s="78"/>
      <c r="D71" s="78"/>
      <c r="E71" s="78"/>
    </row>
    <row r="72" spans="1:38">
      <c r="B72" s="78"/>
      <c r="C72" s="78"/>
      <c r="D72" s="78"/>
      <c r="E72" s="78"/>
    </row>
    <row r="73" spans="1:38">
      <c r="B73" s="84"/>
      <c r="C73" s="84"/>
      <c r="D73" s="84"/>
      <c r="E73" s="84"/>
    </row>
    <row r="74" spans="1:38">
      <c r="B74" s="78"/>
      <c r="C74" s="78"/>
      <c r="D74" s="78"/>
      <c r="E74" s="78"/>
    </row>
    <row r="75" spans="1:38">
      <c r="B75" s="78"/>
      <c r="C75" s="78"/>
      <c r="D75" s="78"/>
      <c r="E75" s="78"/>
    </row>
    <row r="76" spans="1:38">
      <c r="B76" s="20"/>
      <c r="C76" s="20"/>
      <c r="D76" s="20"/>
      <c r="E76" s="20"/>
    </row>
  </sheetData>
  <mergeCells count="15">
    <mergeCell ref="AL6:AO7"/>
    <mergeCell ref="AH7:AK7"/>
    <mergeCell ref="AD7:AG7"/>
    <mergeCell ref="Z7:AC7"/>
    <mergeCell ref="V7:Y7"/>
    <mergeCell ref="R6:U7"/>
    <mergeCell ref="B2:T2"/>
    <mergeCell ref="B4:T4"/>
    <mergeCell ref="V6:AJ6"/>
    <mergeCell ref="A6:A7"/>
    <mergeCell ref="B6:P6"/>
    <mergeCell ref="N7:Q7"/>
    <mergeCell ref="J7:M7"/>
    <mergeCell ref="F7:I7"/>
    <mergeCell ref="B7:E7"/>
  </mergeCells>
  <phoneticPr fontId="0" type="noConversion"/>
  <pageMargins left="0.70866141732283472" right="0.70866141732283472" top="0.74803149606299213" bottom="0.74803149606299213" header="0.31496062992125984" footer="0.31496062992125984"/>
  <pageSetup scale="65" orientation="landscape" r:id="rId1"/>
  <headerFooter alignWithMargins="0"/>
  <colBreaks count="1" manualBreakCount="1">
    <brk id="21" max="38" man="1"/>
  </colBreaks>
  <ignoredErrors>
    <ignoredError sqref="C30 S30 W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V116"/>
  <sheetViews>
    <sheetView topLeftCell="A95" workbookViewId="0">
      <selection activeCell="G110" sqref="G110:L110"/>
    </sheetView>
  </sheetViews>
  <sheetFormatPr defaultRowHeight="15"/>
  <cols>
    <col min="1" max="1" width="36.5703125" customWidth="1"/>
    <col min="2" max="2" width="27.28515625" customWidth="1"/>
  </cols>
  <sheetData>
    <row r="3" spans="1:12">
      <c r="A3" s="91" t="s">
        <v>45</v>
      </c>
      <c r="B3" s="216" t="s">
        <v>46</v>
      </c>
      <c r="C3" s="217" t="s">
        <v>1</v>
      </c>
      <c r="D3" s="217"/>
      <c r="E3" s="217"/>
      <c r="F3" s="217"/>
      <c r="G3" s="217"/>
      <c r="H3" s="217" t="s">
        <v>2</v>
      </c>
      <c r="I3" s="217"/>
      <c r="J3" s="217"/>
      <c r="K3" s="217"/>
      <c r="L3" s="217"/>
    </row>
    <row r="4" spans="1:12" ht="17.25">
      <c r="A4" s="91" t="s">
        <v>47</v>
      </c>
      <c r="B4" s="216"/>
      <c r="C4" s="91" t="s">
        <v>16</v>
      </c>
      <c r="D4" s="91" t="s">
        <v>3</v>
      </c>
      <c r="E4" s="91" t="s">
        <v>4</v>
      </c>
      <c r="F4" s="91" t="s">
        <v>48</v>
      </c>
      <c r="G4" s="91" t="s">
        <v>0</v>
      </c>
      <c r="H4" s="91" t="s">
        <v>49</v>
      </c>
      <c r="I4" s="91" t="s">
        <v>3</v>
      </c>
      <c r="J4" s="91" t="s">
        <v>4</v>
      </c>
      <c r="K4" s="91" t="s">
        <v>48</v>
      </c>
      <c r="L4" s="91" t="s">
        <v>0</v>
      </c>
    </row>
    <row r="5" spans="1:12" ht="15.75" thickBot="1">
      <c r="A5" s="92">
        <v>1</v>
      </c>
      <c r="B5" s="93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2">
        <v>8</v>
      </c>
      <c r="I5" s="94">
        <v>9</v>
      </c>
      <c r="J5" s="92">
        <v>10</v>
      </c>
      <c r="K5" s="92">
        <v>11</v>
      </c>
      <c r="L5" s="92">
        <v>12</v>
      </c>
    </row>
    <row r="6" spans="1:12" ht="15.75" thickTop="1">
      <c r="A6" s="95">
        <v>1</v>
      </c>
      <c r="B6" s="91" t="s">
        <v>50</v>
      </c>
      <c r="C6" s="96">
        <v>17</v>
      </c>
      <c r="D6" s="96">
        <v>6</v>
      </c>
      <c r="E6" s="96">
        <v>9</v>
      </c>
      <c r="F6" s="96">
        <v>17</v>
      </c>
      <c r="G6" s="97">
        <v>49</v>
      </c>
      <c r="H6" s="96">
        <v>17</v>
      </c>
      <c r="I6" s="96">
        <v>6</v>
      </c>
      <c r="J6" s="98">
        <v>9</v>
      </c>
      <c r="K6" s="99">
        <v>17</v>
      </c>
      <c r="L6" s="100">
        <v>49</v>
      </c>
    </row>
    <row r="7" spans="1:12">
      <c r="A7" s="95">
        <v>2</v>
      </c>
      <c r="B7" s="91" t="s">
        <v>51</v>
      </c>
      <c r="C7" s="96">
        <v>691</v>
      </c>
      <c r="D7" s="96">
        <v>580</v>
      </c>
      <c r="E7" s="96">
        <v>652</v>
      </c>
      <c r="F7" s="96">
        <v>4542</v>
      </c>
      <c r="G7" s="97">
        <v>6465</v>
      </c>
      <c r="H7" s="96">
        <v>423</v>
      </c>
      <c r="I7" s="96">
        <v>354</v>
      </c>
      <c r="J7" s="98">
        <v>398</v>
      </c>
      <c r="K7" s="98">
        <v>2777</v>
      </c>
      <c r="L7" s="100">
        <v>3952</v>
      </c>
    </row>
    <row r="8" spans="1:12">
      <c r="A8" s="95">
        <v>3</v>
      </c>
      <c r="B8" s="91" t="s">
        <v>52</v>
      </c>
      <c r="C8" s="96">
        <v>341</v>
      </c>
      <c r="D8" s="96">
        <v>123</v>
      </c>
      <c r="E8" s="96">
        <v>584</v>
      </c>
      <c r="F8" s="96">
        <v>3326</v>
      </c>
      <c r="G8" s="97">
        <v>4374</v>
      </c>
      <c r="H8" s="96">
        <v>216</v>
      </c>
      <c r="I8" s="96">
        <v>79</v>
      </c>
      <c r="J8" s="98">
        <v>361</v>
      </c>
      <c r="K8" s="98">
        <v>2343</v>
      </c>
      <c r="L8" s="100">
        <v>2999</v>
      </c>
    </row>
    <row r="9" spans="1:12">
      <c r="A9" s="95">
        <v>4</v>
      </c>
      <c r="B9" s="91" t="s">
        <v>53</v>
      </c>
      <c r="C9" s="96">
        <v>10118</v>
      </c>
      <c r="D9" s="96">
        <v>735</v>
      </c>
      <c r="E9" s="96">
        <v>11220</v>
      </c>
      <c r="F9" s="96">
        <v>14837</v>
      </c>
      <c r="G9" s="97">
        <v>36910</v>
      </c>
      <c r="H9" s="96">
        <v>9510</v>
      </c>
      <c r="I9" s="96">
        <v>690</v>
      </c>
      <c r="J9" s="98">
        <v>10513</v>
      </c>
      <c r="K9" s="98">
        <v>11298</v>
      </c>
      <c r="L9" s="100">
        <v>32011</v>
      </c>
    </row>
    <row r="10" spans="1:12">
      <c r="A10" s="95">
        <v>5</v>
      </c>
      <c r="B10" s="91" t="s">
        <v>54</v>
      </c>
      <c r="C10" s="96">
        <v>81</v>
      </c>
      <c r="D10" s="96">
        <v>20</v>
      </c>
      <c r="E10" s="96">
        <v>56</v>
      </c>
      <c r="F10" s="96">
        <v>93</v>
      </c>
      <c r="G10" s="97">
        <v>250</v>
      </c>
      <c r="H10" s="96">
        <v>59</v>
      </c>
      <c r="I10" s="96">
        <v>7</v>
      </c>
      <c r="J10" s="98">
        <v>35</v>
      </c>
      <c r="K10" s="98">
        <v>63</v>
      </c>
      <c r="L10" s="100">
        <v>164</v>
      </c>
    </row>
    <row r="11" spans="1:12">
      <c r="A11" s="95">
        <v>6</v>
      </c>
      <c r="B11" s="91" t="s">
        <v>55</v>
      </c>
      <c r="C11" s="96">
        <v>81</v>
      </c>
      <c r="D11" s="96">
        <v>40</v>
      </c>
      <c r="E11" s="96">
        <v>49</v>
      </c>
      <c r="F11" s="96">
        <v>88</v>
      </c>
      <c r="G11" s="97">
        <v>258</v>
      </c>
      <c r="H11" s="96">
        <v>74</v>
      </c>
      <c r="I11" s="96">
        <v>15</v>
      </c>
      <c r="J11" s="98">
        <v>47</v>
      </c>
      <c r="K11" s="98">
        <v>58</v>
      </c>
      <c r="L11" s="100">
        <v>194</v>
      </c>
    </row>
    <row r="12" spans="1:12">
      <c r="A12" s="95">
        <v>7</v>
      </c>
      <c r="B12" s="91" t="s">
        <v>56</v>
      </c>
      <c r="C12" s="96">
        <v>52</v>
      </c>
      <c r="D12" s="96">
        <v>41</v>
      </c>
      <c r="E12" s="96">
        <v>97</v>
      </c>
      <c r="F12" s="96">
        <v>152</v>
      </c>
      <c r="G12" s="97">
        <v>342</v>
      </c>
      <c r="H12" s="96">
        <v>50</v>
      </c>
      <c r="I12" s="96">
        <v>30</v>
      </c>
      <c r="J12" s="98">
        <v>83</v>
      </c>
      <c r="K12" s="98">
        <v>125</v>
      </c>
      <c r="L12" s="100">
        <v>288</v>
      </c>
    </row>
    <row r="13" spans="1:12">
      <c r="A13" s="95">
        <v>8</v>
      </c>
      <c r="B13" s="101" t="s">
        <v>57</v>
      </c>
      <c r="C13" s="96">
        <v>80</v>
      </c>
      <c r="D13" s="96">
        <v>56</v>
      </c>
      <c r="E13" s="96">
        <v>75</v>
      </c>
      <c r="F13" s="96">
        <v>150</v>
      </c>
      <c r="G13" s="97">
        <v>361</v>
      </c>
      <c r="H13" s="96">
        <v>59</v>
      </c>
      <c r="I13" s="96">
        <v>43</v>
      </c>
      <c r="J13" s="98">
        <v>67</v>
      </c>
      <c r="K13" s="98">
        <v>96</v>
      </c>
      <c r="L13" s="100">
        <v>265</v>
      </c>
    </row>
    <row r="14" spans="1:12">
      <c r="A14" s="95">
        <v>9</v>
      </c>
      <c r="B14" s="91" t="s">
        <v>58</v>
      </c>
      <c r="C14" s="96">
        <v>699</v>
      </c>
      <c r="D14" s="96">
        <v>101</v>
      </c>
      <c r="E14" s="96">
        <v>226</v>
      </c>
      <c r="F14" s="96">
        <v>545</v>
      </c>
      <c r="G14" s="97">
        <v>1571</v>
      </c>
      <c r="H14" s="96">
        <v>289</v>
      </c>
      <c r="I14" s="96">
        <v>74</v>
      </c>
      <c r="J14" s="98">
        <v>168</v>
      </c>
      <c r="K14" s="98">
        <v>340</v>
      </c>
      <c r="L14" s="100">
        <v>871</v>
      </c>
    </row>
    <row r="15" spans="1:12">
      <c r="A15" s="95">
        <v>10</v>
      </c>
      <c r="B15" s="91" t="s">
        <v>59</v>
      </c>
      <c r="C15" s="96">
        <v>50</v>
      </c>
      <c r="D15" s="96">
        <v>37</v>
      </c>
      <c r="E15" s="96">
        <v>84</v>
      </c>
      <c r="F15" s="96">
        <v>231</v>
      </c>
      <c r="G15" s="97">
        <v>402</v>
      </c>
      <c r="H15" s="96">
        <v>36</v>
      </c>
      <c r="I15" s="96">
        <v>35</v>
      </c>
      <c r="J15" s="98">
        <v>75</v>
      </c>
      <c r="K15" s="98">
        <v>173</v>
      </c>
      <c r="L15" s="100">
        <v>319</v>
      </c>
    </row>
    <row r="16" spans="1:12">
      <c r="A16" s="95">
        <v>11</v>
      </c>
      <c r="B16" s="91" t="s">
        <v>60</v>
      </c>
      <c r="C16" s="96">
        <v>688</v>
      </c>
      <c r="D16" s="96">
        <v>910</v>
      </c>
      <c r="E16" s="96">
        <v>1034</v>
      </c>
      <c r="F16" s="96">
        <v>4472</v>
      </c>
      <c r="G16" s="97">
        <v>7104</v>
      </c>
      <c r="H16" s="96">
        <v>688</v>
      </c>
      <c r="I16" s="96">
        <v>910</v>
      </c>
      <c r="J16" s="98">
        <v>1034</v>
      </c>
      <c r="K16" s="98">
        <v>4472</v>
      </c>
      <c r="L16" s="100">
        <v>7104</v>
      </c>
    </row>
    <row r="17" spans="1:12">
      <c r="A17" s="95">
        <v>12</v>
      </c>
      <c r="B17" s="91" t="s">
        <v>61</v>
      </c>
      <c r="C17" s="96">
        <v>238</v>
      </c>
      <c r="D17" s="96">
        <v>204</v>
      </c>
      <c r="E17" s="96">
        <v>190</v>
      </c>
      <c r="F17" s="96">
        <v>727</v>
      </c>
      <c r="G17" s="97">
        <v>1359</v>
      </c>
      <c r="H17" s="96">
        <v>169</v>
      </c>
      <c r="I17" s="96">
        <v>152</v>
      </c>
      <c r="J17" s="98">
        <v>106</v>
      </c>
      <c r="K17" s="98">
        <v>543</v>
      </c>
      <c r="L17" s="100">
        <v>970</v>
      </c>
    </row>
    <row r="18" spans="1:12">
      <c r="A18" s="95">
        <v>13</v>
      </c>
      <c r="B18" s="91" t="s">
        <v>62</v>
      </c>
      <c r="C18" s="96">
        <v>449</v>
      </c>
      <c r="D18" s="96">
        <v>0</v>
      </c>
      <c r="E18" s="96">
        <v>791</v>
      </c>
      <c r="F18" s="96">
        <v>1066</v>
      </c>
      <c r="G18" s="97">
        <v>2306</v>
      </c>
      <c r="H18" s="96">
        <v>347</v>
      </c>
      <c r="I18" s="96">
        <v>0</v>
      </c>
      <c r="J18" s="98">
        <v>487</v>
      </c>
      <c r="K18" s="98">
        <v>643</v>
      </c>
      <c r="L18" s="100">
        <v>1477</v>
      </c>
    </row>
    <row r="19" spans="1:12">
      <c r="A19" s="95">
        <v>14</v>
      </c>
      <c r="B19" s="91" t="s">
        <v>63</v>
      </c>
      <c r="C19" s="96">
        <v>291</v>
      </c>
      <c r="D19" s="96">
        <v>380</v>
      </c>
      <c r="E19" s="96">
        <v>541</v>
      </c>
      <c r="F19" s="96">
        <v>6865</v>
      </c>
      <c r="G19" s="97">
        <v>8077</v>
      </c>
      <c r="H19" s="96">
        <v>291</v>
      </c>
      <c r="I19" s="96">
        <v>380</v>
      </c>
      <c r="J19" s="98">
        <v>541</v>
      </c>
      <c r="K19" s="98">
        <v>6865</v>
      </c>
      <c r="L19" s="100">
        <v>8077</v>
      </c>
    </row>
    <row r="20" spans="1:12">
      <c r="A20" s="95">
        <v>15</v>
      </c>
      <c r="B20" s="91" t="s">
        <v>64</v>
      </c>
      <c r="C20" s="96">
        <v>13773</v>
      </c>
      <c r="D20" s="96">
        <v>12213</v>
      </c>
      <c r="E20" s="96">
        <v>14518</v>
      </c>
      <c r="F20" s="96">
        <v>443233</v>
      </c>
      <c r="G20" s="97">
        <v>483737</v>
      </c>
      <c r="H20" s="96">
        <v>13185</v>
      </c>
      <c r="I20" s="96">
        <v>11847</v>
      </c>
      <c r="J20" s="98">
        <v>11174</v>
      </c>
      <c r="K20" s="98">
        <v>332388</v>
      </c>
      <c r="L20" s="100">
        <v>368594</v>
      </c>
    </row>
    <row r="21" spans="1:12">
      <c r="A21" s="95">
        <v>16</v>
      </c>
      <c r="B21" s="91" t="s">
        <v>65</v>
      </c>
      <c r="C21" s="96">
        <v>62</v>
      </c>
      <c r="D21" s="96">
        <v>81</v>
      </c>
      <c r="E21" s="96">
        <v>37</v>
      </c>
      <c r="F21" s="96">
        <v>159</v>
      </c>
      <c r="G21" s="97">
        <v>339</v>
      </c>
      <c r="H21" s="96">
        <v>52</v>
      </c>
      <c r="I21" s="96">
        <v>55</v>
      </c>
      <c r="J21" s="98">
        <v>27</v>
      </c>
      <c r="K21" s="98">
        <v>118</v>
      </c>
      <c r="L21" s="100">
        <v>252</v>
      </c>
    </row>
    <row r="22" spans="1:12">
      <c r="A22" s="95">
        <v>17</v>
      </c>
      <c r="B22" s="91" t="s">
        <v>66</v>
      </c>
      <c r="C22" s="96">
        <v>19</v>
      </c>
      <c r="D22" s="96">
        <v>8</v>
      </c>
      <c r="E22" s="96">
        <v>13</v>
      </c>
      <c r="F22" s="96">
        <v>15</v>
      </c>
      <c r="G22" s="97">
        <v>55</v>
      </c>
      <c r="H22" s="96">
        <v>19</v>
      </c>
      <c r="I22" s="96">
        <v>7</v>
      </c>
      <c r="J22" s="98">
        <v>12</v>
      </c>
      <c r="K22" s="98">
        <v>13</v>
      </c>
      <c r="L22" s="100">
        <v>51</v>
      </c>
    </row>
    <row r="23" spans="1:12">
      <c r="A23" s="95">
        <v>18</v>
      </c>
      <c r="B23" s="91" t="s">
        <v>67</v>
      </c>
      <c r="C23" s="96">
        <v>28</v>
      </c>
      <c r="D23" s="96">
        <v>27</v>
      </c>
      <c r="E23" s="96">
        <v>40</v>
      </c>
      <c r="F23" s="96">
        <v>29</v>
      </c>
      <c r="G23" s="97">
        <v>124</v>
      </c>
      <c r="H23" s="96">
        <v>22</v>
      </c>
      <c r="I23" s="96">
        <v>13</v>
      </c>
      <c r="J23" s="98">
        <v>26</v>
      </c>
      <c r="K23" s="98">
        <v>19</v>
      </c>
      <c r="L23" s="100">
        <v>80</v>
      </c>
    </row>
    <row r="24" spans="1:12">
      <c r="A24" s="95">
        <v>19</v>
      </c>
      <c r="B24" s="91" t="s">
        <v>68</v>
      </c>
      <c r="C24" s="96">
        <v>605</v>
      </c>
      <c r="D24" s="96">
        <v>1309</v>
      </c>
      <c r="E24" s="96">
        <v>2698</v>
      </c>
      <c r="F24" s="96">
        <v>3522</v>
      </c>
      <c r="G24" s="97">
        <v>8134</v>
      </c>
      <c r="H24" s="96">
        <v>329</v>
      </c>
      <c r="I24" s="96">
        <v>849</v>
      </c>
      <c r="J24" s="98">
        <v>2070</v>
      </c>
      <c r="K24" s="98">
        <v>2093</v>
      </c>
      <c r="L24" s="100">
        <v>5341</v>
      </c>
    </row>
    <row r="25" spans="1:12">
      <c r="A25" s="95">
        <v>20</v>
      </c>
      <c r="B25" s="91" t="s">
        <v>69</v>
      </c>
      <c r="C25" s="96">
        <v>309</v>
      </c>
      <c r="D25" s="96">
        <v>176</v>
      </c>
      <c r="E25" s="96">
        <v>22</v>
      </c>
      <c r="F25" s="96">
        <v>940</v>
      </c>
      <c r="G25" s="97">
        <v>1447</v>
      </c>
      <c r="H25" s="96">
        <v>331</v>
      </c>
      <c r="I25" s="96">
        <v>199</v>
      </c>
      <c r="J25" s="98">
        <v>13</v>
      </c>
      <c r="K25" s="98">
        <v>725</v>
      </c>
      <c r="L25" s="100">
        <v>1268</v>
      </c>
    </row>
    <row r="26" spans="1:12">
      <c r="A26" s="95">
        <v>21</v>
      </c>
      <c r="B26" s="91" t="s">
        <v>70</v>
      </c>
      <c r="C26" s="96">
        <v>854</v>
      </c>
      <c r="D26" s="96">
        <v>1004</v>
      </c>
      <c r="E26" s="96">
        <v>296</v>
      </c>
      <c r="F26" s="96">
        <v>2717</v>
      </c>
      <c r="G26" s="97">
        <v>4871</v>
      </c>
      <c r="H26" s="96">
        <v>665</v>
      </c>
      <c r="I26" s="96">
        <v>550</v>
      </c>
      <c r="J26" s="98">
        <v>157</v>
      </c>
      <c r="K26" s="98">
        <v>1711</v>
      </c>
      <c r="L26" s="100">
        <v>3083</v>
      </c>
    </row>
    <row r="27" spans="1:12">
      <c r="A27" s="95">
        <v>22</v>
      </c>
      <c r="B27" s="91" t="s">
        <v>71</v>
      </c>
      <c r="C27" s="96">
        <v>208</v>
      </c>
      <c r="D27" s="96">
        <v>318</v>
      </c>
      <c r="E27" s="96">
        <v>175</v>
      </c>
      <c r="F27" s="96">
        <v>690</v>
      </c>
      <c r="G27" s="97">
        <v>1391</v>
      </c>
      <c r="H27" s="96">
        <v>131</v>
      </c>
      <c r="I27" s="96">
        <v>257</v>
      </c>
      <c r="J27" s="98">
        <v>125</v>
      </c>
      <c r="K27" s="98">
        <v>392</v>
      </c>
      <c r="L27" s="100">
        <v>905</v>
      </c>
    </row>
    <row r="28" spans="1:12">
      <c r="A28" s="95">
        <v>23</v>
      </c>
      <c r="B28" s="91" t="s">
        <v>72</v>
      </c>
      <c r="C28" s="96">
        <v>2495</v>
      </c>
      <c r="D28" s="96">
        <v>1098</v>
      </c>
      <c r="E28" s="96">
        <v>2071</v>
      </c>
      <c r="F28" s="96">
        <v>2665</v>
      </c>
      <c r="G28" s="97">
        <v>8329</v>
      </c>
      <c r="H28" s="96">
        <v>2242</v>
      </c>
      <c r="I28" s="96">
        <v>943</v>
      </c>
      <c r="J28" s="98">
        <v>1730</v>
      </c>
      <c r="K28" s="98">
        <v>2215</v>
      </c>
      <c r="L28" s="100">
        <v>7130</v>
      </c>
    </row>
    <row r="29" spans="1:12">
      <c r="A29" s="95">
        <v>24</v>
      </c>
      <c r="B29" s="91" t="s">
        <v>73</v>
      </c>
      <c r="C29" s="96">
        <v>55</v>
      </c>
      <c r="D29" s="96">
        <v>34</v>
      </c>
      <c r="E29" s="96">
        <v>82</v>
      </c>
      <c r="F29" s="96">
        <v>158</v>
      </c>
      <c r="G29" s="97">
        <v>329</v>
      </c>
      <c r="H29" s="96">
        <v>52</v>
      </c>
      <c r="I29" s="96">
        <v>32</v>
      </c>
      <c r="J29" s="98">
        <v>66</v>
      </c>
      <c r="K29" s="98">
        <v>123</v>
      </c>
      <c r="L29" s="100">
        <v>273</v>
      </c>
    </row>
    <row r="30" spans="1:12">
      <c r="A30" s="95">
        <v>25</v>
      </c>
      <c r="B30" s="91" t="s">
        <v>74</v>
      </c>
      <c r="C30" s="96">
        <v>258</v>
      </c>
      <c r="D30" s="96">
        <v>148</v>
      </c>
      <c r="E30" s="96">
        <v>359</v>
      </c>
      <c r="F30" s="96">
        <v>817</v>
      </c>
      <c r="G30" s="97">
        <v>1582</v>
      </c>
      <c r="H30" s="96">
        <v>223</v>
      </c>
      <c r="I30" s="96">
        <v>95</v>
      </c>
      <c r="J30" s="98">
        <v>225</v>
      </c>
      <c r="K30" s="98">
        <v>602</v>
      </c>
      <c r="L30" s="100">
        <v>1145</v>
      </c>
    </row>
    <row r="31" spans="1:12">
      <c r="A31" s="95">
        <v>26</v>
      </c>
      <c r="B31" s="91" t="s">
        <v>75</v>
      </c>
      <c r="C31" s="96">
        <v>236</v>
      </c>
      <c r="D31" s="96">
        <v>87</v>
      </c>
      <c r="E31" s="96">
        <v>208</v>
      </c>
      <c r="F31" s="96">
        <v>881</v>
      </c>
      <c r="G31" s="97">
        <v>1412</v>
      </c>
      <c r="H31" s="96">
        <v>186</v>
      </c>
      <c r="I31" s="96">
        <v>86</v>
      </c>
      <c r="J31" s="98">
        <v>168</v>
      </c>
      <c r="K31" s="98">
        <v>502</v>
      </c>
      <c r="L31" s="100">
        <v>942</v>
      </c>
    </row>
    <row r="32" spans="1:12">
      <c r="A32" s="95">
        <v>27</v>
      </c>
      <c r="B32" s="91" t="s">
        <v>76</v>
      </c>
      <c r="C32" s="96">
        <v>31</v>
      </c>
      <c r="D32" s="96">
        <v>15</v>
      </c>
      <c r="E32" s="96">
        <v>52</v>
      </c>
      <c r="F32" s="96">
        <v>68</v>
      </c>
      <c r="G32" s="97">
        <v>166</v>
      </c>
      <c r="H32" s="96">
        <v>28</v>
      </c>
      <c r="I32" s="96">
        <v>15</v>
      </c>
      <c r="J32" s="98">
        <v>33</v>
      </c>
      <c r="K32" s="98">
        <v>55</v>
      </c>
      <c r="L32" s="100">
        <v>131</v>
      </c>
    </row>
    <row r="33" spans="1:12">
      <c r="A33" s="95">
        <v>28</v>
      </c>
      <c r="B33" s="91" t="s">
        <v>77</v>
      </c>
      <c r="C33" s="96">
        <v>2822</v>
      </c>
      <c r="D33" s="96">
        <v>787</v>
      </c>
      <c r="E33" s="96">
        <v>1239</v>
      </c>
      <c r="F33" s="96">
        <v>20663</v>
      </c>
      <c r="G33" s="97">
        <v>25511</v>
      </c>
      <c r="H33" s="96">
        <v>2759</v>
      </c>
      <c r="I33" s="96">
        <v>769</v>
      </c>
      <c r="J33" s="98">
        <v>1211</v>
      </c>
      <c r="K33" s="98">
        <v>20200</v>
      </c>
      <c r="L33" s="100">
        <v>24939</v>
      </c>
    </row>
    <row r="34" spans="1:12">
      <c r="A34" s="95">
        <v>29</v>
      </c>
      <c r="B34" s="91" t="s">
        <v>78</v>
      </c>
      <c r="C34" s="96">
        <v>55</v>
      </c>
      <c r="D34" s="96">
        <v>45</v>
      </c>
      <c r="E34" s="96">
        <v>50</v>
      </c>
      <c r="F34" s="96">
        <v>128</v>
      </c>
      <c r="G34" s="97">
        <v>278</v>
      </c>
      <c r="H34" s="96">
        <v>47</v>
      </c>
      <c r="I34" s="96">
        <v>32</v>
      </c>
      <c r="J34" s="98">
        <v>38</v>
      </c>
      <c r="K34" s="98">
        <v>81</v>
      </c>
      <c r="L34" s="100">
        <v>198</v>
      </c>
    </row>
    <row r="35" spans="1:12">
      <c r="A35" s="102">
        <v>30</v>
      </c>
      <c r="B35" s="91" t="s">
        <v>79</v>
      </c>
      <c r="C35" s="96">
        <v>206</v>
      </c>
      <c r="D35" s="96">
        <v>169</v>
      </c>
      <c r="E35" s="96">
        <v>313</v>
      </c>
      <c r="F35" s="96">
        <v>697</v>
      </c>
      <c r="G35" s="97">
        <v>1385</v>
      </c>
      <c r="H35" s="96">
        <v>161</v>
      </c>
      <c r="I35" s="96">
        <v>123</v>
      </c>
      <c r="J35" s="96">
        <v>259</v>
      </c>
      <c r="K35" s="96">
        <v>447</v>
      </c>
      <c r="L35" s="97">
        <v>990</v>
      </c>
    </row>
    <row r="36" spans="1:12">
      <c r="A36" s="102">
        <v>31</v>
      </c>
      <c r="B36" s="91" t="s">
        <v>80</v>
      </c>
      <c r="C36" s="96">
        <v>19201</v>
      </c>
      <c r="D36" s="96">
        <v>3092</v>
      </c>
      <c r="E36" s="96">
        <v>47338</v>
      </c>
      <c r="F36" s="96">
        <v>881702</v>
      </c>
      <c r="G36" s="97">
        <v>951333</v>
      </c>
      <c r="H36" s="96">
        <v>15874</v>
      </c>
      <c r="I36" s="96">
        <v>2533</v>
      </c>
      <c r="J36" s="96">
        <v>37837</v>
      </c>
      <c r="K36" s="96">
        <v>814643</v>
      </c>
      <c r="L36" s="97">
        <v>870887</v>
      </c>
    </row>
    <row r="37" spans="1:12">
      <c r="A37" s="102">
        <v>32</v>
      </c>
      <c r="B37" s="91" t="s">
        <v>81</v>
      </c>
      <c r="C37" s="96">
        <v>695</v>
      </c>
      <c r="D37" s="96">
        <v>24900</v>
      </c>
      <c r="E37" s="96">
        <v>0</v>
      </c>
      <c r="F37" s="96">
        <v>44405</v>
      </c>
      <c r="G37" s="97">
        <v>70000</v>
      </c>
      <c r="H37" s="96">
        <v>574</v>
      </c>
      <c r="I37" s="96">
        <v>19520</v>
      </c>
      <c r="J37" s="96">
        <v>0</v>
      </c>
      <c r="K37" s="96">
        <v>27415</v>
      </c>
      <c r="L37" s="97">
        <v>47509</v>
      </c>
    </row>
    <row r="38" spans="1:12">
      <c r="A38" s="102">
        <v>33</v>
      </c>
      <c r="B38" s="91" t="s">
        <v>82</v>
      </c>
      <c r="C38" s="96">
        <v>350</v>
      </c>
      <c r="D38" s="96">
        <v>205</v>
      </c>
      <c r="E38" s="96">
        <v>229</v>
      </c>
      <c r="F38" s="96">
        <v>1674</v>
      </c>
      <c r="G38" s="97">
        <v>2458</v>
      </c>
      <c r="H38" s="96">
        <v>350</v>
      </c>
      <c r="I38" s="96">
        <v>205</v>
      </c>
      <c r="J38" s="96">
        <v>229</v>
      </c>
      <c r="K38" s="96">
        <v>1674</v>
      </c>
      <c r="L38" s="97">
        <v>2458</v>
      </c>
    </row>
    <row r="39" spans="1:12">
      <c r="A39" s="102">
        <v>34</v>
      </c>
      <c r="B39" s="91" t="s">
        <v>83</v>
      </c>
      <c r="C39" s="96">
        <v>513</v>
      </c>
      <c r="D39" s="96">
        <v>537</v>
      </c>
      <c r="E39" s="96">
        <v>889</v>
      </c>
      <c r="F39" s="96">
        <v>4400</v>
      </c>
      <c r="G39" s="97">
        <v>6339</v>
      </c>
      <c r="H39" s="96">
        <v>334</v>
      </c>
      <c r="I39" s="96">
        <v>352</v>
      </c>
      <c r="J39" s="96">
        <v>603</v>
      </c>
      <c r="K39" s="96">
        <v>2964</v>
      </c>
      <c r="L39" s="97">
        <v>4253</v>
      </c>
    </row>
    <row r="40" spans="1:12">
      <c r="A40" s="102">
        <v>35</v>
      </c>
      <c r="B40" s="91" t="s">
        <v>84</v>
      </c>
      <c r="C40" s="96">
        <v>3274</v>
      </c>
      <c r="D40" s="96">
        <v>731</v>
      </c>
      <c r="E40" s="96">
        <v>633</v>
      </c>
      <c r="F40" s="96">
        <v>1275</v>
      </c>
      <c r="G40" s="97">
        <v>5913</v>
      </c>
      <c r="H40" s="96">
        <v>3260</v>
      </c>
      <c r="I40" s="96">
        <v>659</v>
      </c>
      <c r="J40" s="96">
        <v>483</v>
      </c>
      <c r="K40" s="96">
        <v>1011</v>
      </c>
      <c r="L40" s="97">
        <v>5413</v>
      </c>
    </row>
    <row r="41" spans="1:12">
      <c r="A41" s="102">
        <v>36</v>
      </c>
      <c r="B41" s="91" t="s">
        <v>85</v>
      </c>
      <c r="C41" s="96">
        <v>1329</v>
      </c>
      <c r="D41" s="96">
        <v>481</v>
      </c>
      <c r="E41" s="96">
        <v>1398</v>
      </c>
      <c r="F41" s="96">
        <v>5238</v>
      </c>
      <c r="G41" s="97">
        <v>8446</v>
      </c>
      <c r="H41" s="96">
        <v>890</v>
      </c>
      <c r="I41" s="96">
        <v>345</v>
      </c>
      <c r="J41" s="96">
        <v>880</v>
      </c>
      <c r="K41" s="96">
        <v>4167</v>
      </c>
      <c r="L41" s="97">
        <v>6282</v>
      </c>
    </row>
    <row r="42" spans="1:12">
      <c r="A42" s="102">
        <v>37</v>
      </c>
      <c r="B42" s="91" t="s">
        <v>86</v>
      </c>
      <c r="C42" s="96">
        <v>34</v>
      </c>
      <c r="D42" s="96">
        <v>24</v>
      </c>
      <c r="E42" s="96">
        <v>29</v>
      </c>
      <c r="F42" s="96">
        <v>43</v>
      </c>
      <c r="G42" s="97">
        <v>130</v>
      </c>
      <c r="H42" s="96">
        <v>24</v>
      </c>
      <c r="I42" s="96">
        <v>17</v>
      </c>
      <c r="J42" s="96">
        <v>18</v>
      </c>
      <c r="K42" s="96">
        <v>27</v>
      </c>
      <c r="L42" s="97">
        <v>86</v>
      </c>
    </row>
    <row r="43" spans="1:12">
      <c r="A43" s="102">
        <v>38</v>
      </c>
      <c r="B43" s="91" t="s">
        <v>87</v>
      </c>
      <c r="C43" s="96">
        <v>270</v>
      </c>
      <c r="D43" s="96">
        <v>219</v>
      </c>
      <c r="E43" s="96">
        <v>241</v>
      </c>
      <c r="F43" s="96">
        <v>1116</v>
      </c>
      <c r="G43" s="97">
        <v>1846</v>
      </c>
      <c r="H43" s="96">
        <v>270</v>
      </c>
      <c r="I43" s="96">
        <v>219</v>
      </c>
      <c r="J43" s="96">
        <v>241</v>
      </c>
      <c r="K43" s="96">
        <v>1115</v>
      </c>
      <c r="L43" s="97">
        <v>1845</v>
      </c>
    </row>
    <row r="44" spans="1:12">
      <c r="A44" s="102">
        <v>39</v>
      </c>
      <c r="B44" s="91" t="s">
        <v>88</v>
      </c>
      <c r="C44" s="96">
        <v>232</v>
      </c>
      <c r="D44" s="96">
        <v>387</v>
      </c>
      <c r="E44" s="96">
        <v>60</v>
      </c>
      <c r="F44" s="96">
        <v>1285</v>
      </c>
      <c r="G44" s="97">
        <v>1964</v>
      </c>
      <c r="H44" s="96">
        <v>232</v>
      </c>
      <c r="I44" s="96">
        <v>387</v>
      </c>
      <c r="J44" s="96">
        <v>60</v>
      </c>
      <c r="K44" s="96">
        <v>1285</v>
      </c>
      <c r="L44" s="97">
        <v>1964</v>
      </c>
    </row>
    <row r="45" spans="1:12">
      <c r="A45" s="102">
        <v>40</v>
      </c>
      <c r="B45" s="91" t="s">
        <v>89</v>
      </c>
      <c r="C45" s="96">
        <v>4274</v>
      </c>
      <c r="D45" s="96">
        <v>1239</v>
      </c>
      <c r="E45" s="96">
        <v>1543</v>
      </c>
      <c r="F45" s="96">
        <v>7076</v>
      </c>
      <c r="G45" s="97">
        <v>14132</v>
      </c>
      <c r="H45" s="96">
        <v>2379</v>
      </c>
      <c r="I45" s="96">
        <v>586</v>
      </c>
      <c r="J45" s="96">
        <v>1149</v>
      </c>
      <c r="K45" s="96">
        <v>5181</v>
      </c>
      <c r="L45" s="97">
        <v>9295</v>
      </c>
    </row>
    <row r="46" spans="1:12">
      <c r="A46" s="102">
        <v>41</v>
      </c>
      <c r="B46" s="91" t="s">
        <v>90</v>
      </c>
      <c r="C46" s="96">
        <v>59</v>
      </c>
      <c r="D46" s="96">
        <v>24</v>
      </c>
      <c r="E46" s="96">
        <v>59</v>
      </c>
      <c r="F46" s="96">
        <v>128</v>
      </c>
      <c r="G46" s="97">
        <v>270</v>
      </c>
      <c r="H46" s="96">
        <v>41</v>
      </c>
      <c r="I46" s="96">
        <v>18</v>
      </c>
      <c r="J46" s="96">
        <v>39</v>
      </c>
      <c r="K46" s="96">
        <v>74</v>
      </c>
      <c r="L46" s="97">
        <v>172</v>
      </c>
    </row>
    <row r="47" spans="1:12">
      <c r="A47" s="102">
        <v>42</v>
      </c>
      <c r="B47" s="91" t="s">
        <v>91</v>
      </c>
      <c r="C47" s="96">
        <v>119</v>
      </c>
      <c r="D47" s="96">
        <v>0</v>
      </c>
      <c r="E47" s="96">
        <v>105</v>
      </c>
      <c r="F47" s="96">
        <v>172</v>
      </c>
      <c r="G47" s="97">
        <v>396</v>
      </c>
      <c r="H47" s="96">
        <v>103</v>
      </c>
      <c r="I47" s="96">
        <v>0</v>
      </c>
      <c r="J47" s="96">
        <v>82</v>
      </c>
      <c r="K47" s="96">
        <v>143</v>
      </c>
      <c r="L47" s="97">
        <v>328</v>
      </c>
    </row>
    <row r="48" spans="1:12">
      <c r="A48" s="102">
        <v>43</v>
      </c>
      <c r="B48" s="91" t="s">
        <v>92</v>
      </c>
      <c r="C48" s="96">
        <v>32</v>
      </c>
      <c r="D48" s="96">
        <v>15</v>
      </c>
      <c r="E48" s="96">
        <v>48</v>
      </c>
      <c r="F48" s="96">
        <v>91</v>
      </c>
      <c r="G48" s="97">
        <v>186</v>
      </c>
      <c r="H48" s="96">
        <v>27</v>
      </c>
      <c r="I48" s="96">
        <v>10</v>
      </c>
      <c r="J48" s="96">
        <v>35</v>
      </c>
      <c r="K48" s="96">
        <v>59</v>
      </c>
      <c r="L48" s="97">
        <v>131</v>
      </c>
    </row>
    <row r="49" spans="1:12">
      <c r="A49" s="102">
        <v>44</v>
      </c>
      <c r="B49" s="91" t="s">
        <v>93</v>
      </c>
      <c r="C49" s="96">
        <v>36</v>
      </c>
      <c r="D49" s="96">
        <v>20</v>
      </c>
      <c r="E49" s="96">
        <v>28</v>
      </c>
      <c r="F49" s="96">
        <v>31</v>
      </c>
      <c r="G49" s="97">
        <v>115</v>
      </c>
      <c r="H49" s="96">
        <v>27</v>
      </c>
      <c r="I49" s="96">
        <v>11</v>
      </c>
      <c r="J49" s="96">
        <v>22</v>
      </c>
      <c r="K49" s="96">
        <v>23</v>
      </c>
      <c r="L49" s="97">
        <v>83</v>
      </c>
    </row>
    <row r="50" spans="1:12">
      <c r="A50" s="102">
        <v>45</v>
      </c>
      <c r="B50" s="91" t="s">
        <v>94</v>
      </c>
      <c r="C50" s="96">
        <v>21</v>
      </c>
      <c r="D50" s="96">
        <v>20</v>
      </c>
      <c r="E50" s="96">
        <v>33</v>
      </c>
      <c r="F50" s="96">
        <v>85</v>
      </c>
      <c r="G50" s="97">
        <v>159</v>
      </c>
      <c r="H50" s="96">
        <v>21</v>
      </c>
      <c r="I50" s="96">
        <v>18</v>
      </c>
      <c r="J50" s="96">
        <v>21</v>
      </c>
      <c r="K50" s="96">
        <v>63</v>
      </c>
      <c r="L50" s="97">
        <v>123</v>
      </c>
    </row>
    <row r="51" spans="1:12">
      <c r="A51" s="102">
        <v>46</v>
      </c>
      <c r="B51" s="91" t="s">
        <v>95</v>
      </c>
      <c r="C51" s="96">
        <v>1395</v>
      </c>
      <c r="D51" s="96">
        <v>624</v>
      </c>
      <c r="E51" s="96">
        <v>892</v>
      </c>
      <c r="F51" s="96">
        <v>7568</v>
      </c>
      <c r="G51" s="97">
        <v>10479</v>
      </c>
      <c r="H51" s="96">
        <v>1036</v>
      </c>
      <c r="I51" s="96">
        <v>459</v>
      </c>
      <c r="J51" s="96">
        <v>742</v>
      </c>
      <c r="K51" s="96">
        <v>6577</v>
      </c>
      <c r="L51" s="97">
        <v>8814</v>
      </c>
    </row>
    <row r="52" spans="1:12">
      <c r="A52" s="102">
        <v>47</v>
      </c>
      <c r="B52" s="91" t="s">
        <v>96</v>
      </c>
      <c r="C52" s="96">
        <v>64</v>
      </c>
      <c r="D52" s="96">
        <v>61</v>
      </c>
      <c r="E52" s="96">
        <v>71</v>
      </c>
      <c r="F52" s="96">
        <v>135</v>
      </c>
      <c r="G52" s="97">
        <v>331</v>
      </c>
      <c r="H52" s="96">
        <v>58</v>
      </c>
      <c r="I52" s="96">
        <v>41</v>
      </c>
      <c r="J52" s="96">
        <v>61</v>
      </c>
      <c r="K52" s="96">
        <v>94</v>
      </c>
      <c r="L52" s="97">
        <v>254</v>
      </c>
    </row>
    <row r="53" spans="1:12">
      <c r="A53" s="102">
        <v>48</v>
      </c>
      <c r="B53" s="91" t="s">
        <v>97</v>
      </c>
      <c r="C53" s="96">
        <v>556</v>
      </c>
      <c r="D53" s="96">
        <v>300</v>
      </c>
      <c r="E53" s="96">
        <v>345</v>
      </c>
      <c r="F53" s="96">
        <v>659</v>
      </c>
      <c r="G53" s="97">
        <v>1860</v>
      </c>
      <c r="H53" s="96">
        <v>373</v>
      </c>
      <c r="I53" s="96">
        <v>175</v>
      </c>
      <c r="J53" s="96">
        <v>258</v>
      </c>
      <c r="K53" s="96">
        <v>461</v>
      </c>
      <c r="L53" s="97">
        <v>1267</v>
      </c>
    </row>
    <row r="54" spans="1:12">
      <c r="A54" s="102">
        <v>49</v>
      </c>
      <c r="B54" s="91" t="s">
        <v>98</v>
      </c>
      <c r="C54" s="96">
        <v>665</v>
      </c>
      <c r="D54" s="96">
        <v>1450</v>
      </c>
      <c r="E54" s="96">
        <v>7081</v>
      </c>
      <c r="F54" s="96">
        <v>193506</v>
      </c>
      <c r="G54" s="97">
        <v>202702</v>
      </c>
      <c r="H54" s="96">
        <v>665</v>
      </c>
      <c r="I54" s="96">
        <v>1450</v>
      </c>
      <c r="J54" s="96">
        <v>7081</v>
      </c>
      <c r="K54" s="96">
        <v>193506</v>
      </c>
      <c r="L54" s="97">
        <v>202702</v>
      </c>
    </row>
    <row r="55" spans="1:12">
      <c r="A55" s="102">
        <v>50</v>
      </c>
      <c r="B55" s="91" t="s">
        <v>99</v>
      </c>
      <c r="C55" s="96">
        <v>600</v>
      </c>
      <c r="D55" s="96">
        <v>293</v>
      </c>
      <c r="E55" s="96">
        <v>328</v>
      </c>
      <c r="F55" s="96">
        <v>838</v>
      </c>
      <c r="G55" s="97">
        <v>2059</v>
      </c>
      <c r="H55" s="96">
        <v>366</v>
      </c>
      <c r="I55" s="96">
        <v>146</v>
      </c>
      <c r="J55" s="96">
        <v>232</v>
      </c>
      <c r="K55" s="96">
        <v>376</v>
      </c>
      <c r="L55" s="97">
        <v>1120</v>
      </c>
    </row>
    <row r="56" spans="1:12">
      <c r="A56" s="102">
        <v>51</v>
      </c>
      <c r="B56" s="91" t="s">
        <v>100</v>
      </c>
      <c r="C56" s="96">
        <v>27</v>
      </c>
      <c r="D56" s="96">
        <v>37</v>
      </c>
      <c r="E56" s="96">
        <v>55</v>
      </c>
      <c r="F56" s="96">
        <v>164</v>
      </c>
      <c r="G56" s="97">
        <v>283</v>
      </c>
      <c r="H56" s="96">
        <v>27</v>
      </c>
      <c r="I56" s="96">
        <v>37</v>
      </c>
      <c r="J56" s="96">
        <v>55</v>
      </c>
      <c r="K56" s="96">
        <v>154</v>
      </c>
      <c r="L56" s="97">
        <v>273</v>
      </c>
    </row>
    <row r="57" spans="1:12">
      <c r="A57" s="102">
        <v>52</v>
      </c>
      <c r="B57" s="91" t="s">
        <v>101</v>
      </c>
      <c r="C57" s="96">
        <v>92</v>
      </c>
      <c r="D57" s="96">
        <v>0</v>
      </c>
      <c r="E57" s="96">
        <v>152</v>
      </c>
      <c r="F57" s="96">
        <v>283</v>
      </c>
      <c r="G57" s="97">
        <v>527</v>
      </c>
      <c r="H57" s="96">
        <v>82</v>
      </c>
      <c r="I57" s="96">
        <v>0</v>
      </c>
      <c r="J57" s="96">
        <v>133</v>
      </c>
      <c r="K57" s="96">
        <v>191</v>
      </c>
      <c r="L57" s="97">
        <v>406</v>
      </c>
    </row>
    <row r="58" spans="1:12">
      <c r="A58" s="102">
        <v>53</v>
      </c>
      <c r="B58" s="91" t="s">
        <v>102</v>
      </c>
      <c r="C58" s="96">
        <v>30</v>
      </c>
      <c r="D58" s="96">
        <v>10</v>
      </c>
      <c r="E58" s="96">
        <v>30</v>
      </c>
      <c r="F58" s="96">
        <v>52</v>
      </c>
      <c r="G58" s="97">
        <v>122</v>
      </c>
      <c r="H58" s="96">
        <v>27</v>
      </c>
      <c r="I58" s="96">
        <v>4</v>
      </c>
      <c r="J58" s="96">
        <v>17</v>
      </c>
      <c r="K58" s="96">
        <v>24</v>
      </c>
      <c r="L58" s="97">
        <v>72</v>
      </c>
    </row>
    <row r="59" spans="1:12">
      <c r="A59" s="102">
        <v>54</v>
      </c>
      <c r="B59" s="91" t="s">
        <v>103</v>
      </c>
      <c r="C59" s="96">
        <v>8748</v>
      </c>
      <c r="D59" s="96">
        <v>7652</v>
      </c>
      <c r="E59" s="96">
        <v>0</v>
      </c>
      <c r="F59" s="96">
        <v>1560388</v>
      </c>
      <c r="G59" s="97">
        <v>1576788</v>
      </c>
      <c r="H59" s="96">
        <v>9068</v>
      </c>
      <c r="I59" s="96">
        <v>7932</v>
      </c>
      <c r="J59" s="96">
        <v>0</v>
      </c>
      <c r="K59" s="96">
        <v>1290109</v>
      </c>
      <c r="L59" s="97">
        <v>1307109</v>
      </c>
    </row>
    <row r="60" spans="1:12">
      <c r="A60" s="102">
        <v>55</v>
      </c>
      <c r="B60" s="91" t="s">
        <v>104</v>
      </c>
      <c r="C60" s="96">
        <v>11695</v>
      </c>
      <c r="D60" s="96">
        <v>29999</v>
      </c>
      <c r="E60" s="96">
        <v>36255</v>
      </c>
      <c r="F60" s="96">
        <v>78285</v>
      </c>
      <c r="G60" s="97">
        <v>156234</v>
      </c>
      <c r="H60" s="96">
        <v>5801</v>
      </c>
      <c r="I60" s="96">
        <v>21021</v>
      </c>
      <c r="J60" s="96">
        <v>25768</v>
      </c>
      <c r="K60" s="96">
        <v>47385</v>
      </c>
      <c r="L60" s="97">
        <v>99975</v>
      </c>
    </row>
    <row r="61" spans="1:12">
      <c r="A61" s="102">
        <v>56</v>
      </c>
      <c r="B61" s="91" t="s">
        <v>105</v>
      </c>
      <c r="C61" s="96">
        <v>397</v>
      </c>
      <c r="D61" s="96">
        <v>156</v>
      </c>
      <c r="E61" s="96">
        <v>340</v>
      </c>
      <c r="F61" s="96">
        <v>1101</v>
      </c>
      <c r="G61" s="97">
        <v>1994</v>
      </c>
      <c r="H61" s="96">
        <v>303</v>
      </c>
      <c r="I61" s="96">
        <v>131</v>
      </c>
      <c r="J61" s="96">
        <v>307</v>
      </c>
      <c r="K61" s="96">
        <v>965</v>
      </c>
      <c r="L61" s="97">
        <v>1706</v>
      </c>
    </row>
    <row r="62" spans="1:12">
      <c r="A62" s="102">
        <v>57</v>
      </c>
      <c r="B62" s="91" t="s">
        <v>106</v>
      </c>
      <c r="C62" s="96">
        <v>94</v>
      </c>
      <c r="D62" s="96">
        <v>121</v>
      </c>
      <c r="E62" s="96">
        <v>121</v>
      </c>
      <c r="F62" s="96">
        <v>244</v>
      </c>
      <c r="G62" s="97">
        <v>580</v>
      </c>
      <c r="H62" s="96">
        <v>85</v>
      </c>
      <c r="I62" s="96">
        <v>82</v>
      </c>
      <c r="J62" s="96">
        <v>97</v>
      </c>
      <c r="K62" s="96">
        <v>149</v>
      </c>
      <c r="L62" s="97">
        <v>413</v>
      </c>
    </row>
    <row r="63" spans="1:12">
      <c r="A63" s="102">
        <v>58</v>
      </c>
      <c r="B63" s="91" t="s">
        <v>107</v>
      </c>
      <c r="C63" s="96">
        <v>97</v>
      </c>
      <c r="D63" s="96">
        <v>31</v>
      </c>
      <c r="E63" s="96">
        <v>97</v>
      </c>
      <c r="F63" s="96">
        <v>171</v>
      </c>
      <c r="G63" s="97">
        <v>396</v>
      </c>
      <c r="H63" s="96">
        <v>71</v>
      </c>
      <c r="I63" s="96">
        <v>26</v>
      </c>
      <c r="J63" s="96">
        <v>65</v>
      </c>
      <c r="K63" s="96">
        <v>126</v>
      </c>
      <c r="L63" s="97">
        <v>288</v>
      </c>
    </row>
    <row r="64" spans="1:12">
      <c r="A64" s="102">
        <v>59</v>
      </c>
      <c r="B64" s="91" t="s">
        <v>108</v>
      </c>
      <c r="C64" s="96">
        <v>603</v>
      </c>
      <c r="D64" s="96">
        <v>831</v>
      </c>
      <c r="E64" s="96">
        <v>271</v>
      </c>
      <c r="F64" s="96">
        <v>10622</v>
      </c>
      <c r="G64" s="97">
        <v>12327</v>
      </c>
      <c r="H64" s="96">
        <v>419</v>
      </c>
      <c r="I64" s="96">
        <v>1334</v>
      </c>
      <c r="J64" s="96">
        <v>204</v>
      </c>
      <c r="K64" s="96">
        <v>5249</v>
      </c>
      <c r="L64" s="97">
        <v>7206</v>
      </c>
    </row>
    <row r="65" spans="1:12">
      <c r="A65" s="103">
        <v>60</v>
      </c>
      <c r="B65" s="103" t="s">
        <v>109</v>
      </c>
      <c r="C65">
        <v>337</v>
      </c>
      <c r="D65">
        <v>193</v>
      </c>
      <c r="E65">
        <v>542</v>
      </c>
      <c r="F65">
        <v>1603</v>
      </c>
      <c r="G65" s="104">
        <v>2675</v>
      </c>
      <c r="H65">
        <v>222</v>
      </c>
      <c r="I65">
        <v>142</v>
      </c>
      <c r="J65">
        <v>338</v>
      </c>
      <c r="K65">
        <v>1189</v>
      </c>
      <c r="L65" s="104">
        <v>1891</v>
      </c>
    </row>
    <row r="66" spans="1:12">
      <c r="A66" s="103">
        <v>61</v>
      </c>
      <c r="B66" s="103" t="s">
        <v>110</v>
      </c>
      <c r="C66">
        <v>121</v>
      </c>
      <c r="D66">
        <v>97</v>
      </c>
      <c r="E66">
        <v>170</v>
      </c>
      <c r="F66">
        <v>340</v>
      </c>
      <c r="G66" s="104">
        <v>728</v>
      </c>
      <c r="H66">
        <v>87</v>
      </c>
      <c r="I66">
        <v>84</v>
      </c>
      <c r="J66">
        <v>129</v>
      </c>
      <c r="K66">
        <v>295</v>
      </c>
      <c r="L66" s="104">
        <v>595</v>
      </c>
    </row>
    <row r="67" spans="1:12">
      <c r="A67" s="103">
        <v>62</v>
      </c>
      <c r="B67" s="103" t="s">
        <v>111</v>
      </c>
      <c r="C67">
        <v>9425</v>
      </c>
      <c r="D67">
        <v>644</v>
      </c>
      <c r="E67">
        <v>3509</v>
      </c>
      <c r="F67">
        <v>6415</v>
      </c>
      <c r="G67" s="104">
        <v>19993</v>
      </c>
      <c r="H67">
        <v>8496</v>
      </c>
      <c r="I67">
        <v>482</v>
      </c>
      <c r="J67">
        <v>2872</v>
      </c>
      <c r="K67">
        <v>3065</v>
      </c>
      <c r="L67" s="104">
        <v>14915</v>
      </c>
    </row>
    <row r="68" spans="1:12">
      <c r="A68" s="103">
        <v>63</v>
      </c>
      <c r="B68" s="103" t="s">
        <v>112</v>
      </c>
      <c r="C68">
        <v>489</v>
      </c>
      <c r="D68">
        <v>1736</v>
      </c>
      <c r="E68">
        <v>2666</v>
      </c>
      <c r="F68">
        <v>1379</v>
      </c>
      <c r="G68" s="104">
        <v>6270</v>
      </c>
      <c r="H68">
        <v>414</v>
      </c>
      <c r="I68">
        <v>1454</v>
      </c>
      <c r="J68">
        <v>1659</v>
      </c>
      <c r="K68">
        <v>1033</v>
      </c>
      <c r="L68" s="104">
        <v>4560</v>
      </c>
    </row>
    <row r="69" spans="1:12">
      <c r="A69" s="103">
        <v>64</v>
      </c>
      <c r="B69" s="103" t="s">
        <v>113</v>
      </c>
      <c r="C69">
        <v>53</v>
      </c>
      <c r="D69">
        <v>50</v>
      </c>
      <c r="E69">
        <v>66</v>
      </c>
      <c r="F69">
        <v>142</v>
      </c>
      <c r="G69" s="104">
        <v>311</v>
      </c>
      <c r="H69">
        <v>47</v>
      </c>
      <c r="I69">
        <v>41</v>
      </c>
      <c r="J69">
        <v>63</v>
      </c>
      <c r="K69">
        <v>99</v>
      </c>
      <c r="L69" s="104">
        <v>250</v>
      </c>
    </row>
    <row r="70" spans="1:12">
      <c r="A70" s="103">
        <v>65</v>
      </c>
      <c r="B70" s="103" t="s">
        <v>114</v>
      </c>
      <c r="C70">
        <v>1223</v>
      </c>
      <c r="D70">
        <v>188</v>
      </c>
      <c r="E70">
        <v>384</v>
      </c>
      <c r="F70">
        <v>1152</v>
      </c>
      <c r="G70" s="104">
        <v>2947</v>
      </c>
      <c r="H70">
        <v>1223</v>
      </c>
      <c r="I70">
        <v>188</v>
      </c>
      <c r="J70">
        <v>384</v>
      </c>
      <c r="K70">
        <v>1152</v>
      </c>
      <c r="L70" s="104">
        <v>2947</v>
      </c>
    </row>
    <row r="71" spans="1:12">
      <c r="A71" s="103">
        <v>66</v>
      </c>
      <c r="B71" s="103" t="s">
        <v>115</v>
      </c>
      <c r="C71">
        <v>319</v>
      </c>
      <c r="D71">
        <v>206</v>
      </c>
      <c r="E71">
        <v>725</v>
      </c>
      <c r="F71">
        <v>3489</v>
      </c>
      <c r="G71" s="104">
        <v>4739</v>
      </c>
      <c r="H71">
        <v>262</v>
      </c>
      <c r="I71">
        <v>180</v>
      </c>
      <c r="J71">
        <v>665</v>
      </c>
      <c r="K71">
        <v>3131</v>
      </c>
      <c r="L71" s="104">
        <v>4238</v>
      </c>
    </row>
    <row r="72" spans="1:12">
      <c r="A72" s="103">
        <v>67</v>
      </c>
      <c r="B72" s="103" t="s">
        <v>116</v>
      </c>
      <c r="C72">
        <v>70</v>
      </c>
      <c r="D72">
        <v>80</v>
      </c>
      <c r="E72">
        <v>57</v>
      </c>
      <c r="F72">
        <v>377</v>
      </c>
      <c r="G72" s="104">
        <v>584</v>
      </c>
      <c r="H72">
        <v>64</v>
      </c>
      <c r="I72">
        <v>67</v>
      </c>
      <c r="J72">
        <v>35</v>
      </c>
      <c r="K72">
        <v>334</v>
      </c>
      <c r="L72" s="104">
        <v>500</v>
      </c>
    </row>
    <row r="73" spans="1:12">
      <c r="A73" s="103">
        <v>68</v>
      </c>
      <c r="B73" s="103" t="s">
        <v>117</v>
      </c>
      <c r="C73">
        <v>80</v>
      </c>
      <c r="D73">
        <v>28</v>
      </c>
      <c r="E73">
        <v>50</v>
      </c>
      <c r="F73">
        <v>142</v>
      </c>
      <c r="G73" s="104">
        <v>300</v>
      </c>
      <c r="H73">
        <v>55</v>
      </c>
      <c r="I73">
        <v>22</v>
      </c>
      <c r="J73">
        <v>32</v>
      </c>
      <c r="K73">
        <v>95</v>
      </c>
      <c r="L73" s="104">
        <v>204</v>
      </c>
    </row>
    <row r="74" spans="1:12">
      <c r="A74" s="103">
        <v>69</v>
      </c>
      <c r="B74" s="103" t="s">
        <v>118</v>
      </c>
      <c r="C74">
        <v>198</v>
      </c>
      <c r="D74">
        <v>243</v>
      </c>
      <c r="E74">
        <v>457</v>
      </c>
      <c r="F74">
        <v>1102</v>
      </c>
      <c r="G74" s="104">
        <v>2000</v>
      </c>
      <c r="H74">
        <v>162</v>
      </c>
      <c r="I74">
        <v>190</v>
      </c>
      <c r="J74">
        <v>378</v>
      </c>
      <c r="K74">
        <v>810</v>
      </c>
      <c r="L74" s="104">
        <v>1540</v>
      </c>
    </row>
    <row r="75" spans="1:12">
      <c r="A75" s="103">
        <v>70</v>
      </c>
      <c r="B75" s="103" t="s">
        <v>119</v>
      </c>
      <c r="C75">
        <v>2321</v>
      </c>
      <c r="D75">
        <v>970</v>
      </c>
      <c r="E75">
        <v>5155</v>
      </c>
      <c r="F75">
        <v>14629</v>
      </c>
      <c r="G75" s="104">
        <v>23075</v>
      </c>
      <c r="H75">
        <v>2289</v>
      </c>
      <c r="I75">
        <v>793</v>
      </c>
      <c r="J75">
        <v>4546</v>
      </c>
      <c r="K75">
        <v>9332</v>
      </c>
      <c r="L75" s="104">
        <v>16960</v>
      </c>
    </row>
    <row r="76" spans="1:12">
      <c r="A76" s="103">
        <v>71</v>
      </c>
      <c r="B76" s="103" t="s">
        <v>120</v>
      </c>
      <c r="C76">
        <v>6</v>
      </c>
      <c r="D76">
        <v>5</v>
      </c>
      <c r="E76">
        <v>0</v>
      </c>
      <c r="F76">
        <v>49</v>
      </c>
      <c r="G76" s="104">
        <v>60</v>
      </c>
      <c r="H76">
        <v>5</v>
      </c>
      <c r="I76">
        <v>3</v>
      </c>
      <c r="J76">
        <v>0</v>
      </c>
      <c r="K76">
        <v>41</v>
      </c>
      <c r="L76" s="104">
        <v>49</v>
      </c>
    </row>
    <row r="77" spans="1:12">
      <c r="A77" s="103">
        <v>72</v>
      </c>
      <c r="B77" s="103" t="s">
        <v>121</v>
      </c>
      <c r="C77">
        <v>1770</v>
      </c>
      <c r="D77">
        <v>1209</v>
      </c>
      <c r="E77">
        <v>2993</v>
      </c>
      <c r="F77">
        <v>6424</v>
      </c>
      <c r="G77" s="104">
        <v>12396</v>
      </c>
      <c r="H77">
        <v>1296</v>
      </c>
      <c r="I77">
        <v>875</v>
      </c>
      <c r="J77">
        <v>1729</v>
      </c>
      <c r="K77">
        <v>4249</v>
      </c>
      <c r="L77" s="104">
        <v>8149</v>
      </c>
    </row>
    <row r="78" spans="1:12">
      <c r="A78" s="103">
        <v>73</v>
      </c>
      <c r="B78" s="103" t="s">
        <v>122</v>
      </c>
      <c r="C78">
        <v>106</v>
      </c>
      <c r="D78">
        <v>61</v>
      </c>
      <c r="E78">
        <v>157</v>
      </c>
      <c r="F78">
        <v>400</v>
      </c>
      <c r="G78" s="104">
        <v>724</v>
      </c>
      <c r="H78">
        <v>82</v>
      </c>
      <c r="I78">
        <v>53</v>
      </c>
      <c r="J78">
        <v>104</v>
      </c>
      <c r="K78">
        <v>297</v>
      </c>
      <c r="L78" s="104">
        <v>536</v>
      </c>
    </row>
    <row r="79" spans="1:12">
      <c r="A79" s="103">
        <v>74</v>
      </c>
      <c r="B79" s="103" t="s">
        <v>123</v>
      </c>
      <c r="C79">
        <v>46</v>
      </c>
      <c r="D79">
        <v>73</v>
      </c>
      <c r="E79">
        <v>64</v>
      </c>
      <c r="F79">
        <v>248</v>
      </c>
      <c r="G79" s="104">
        <v>431</v>
      </c>
      <c r="H79">
        <v>41</v>
      </c>
      <c r="I79">
        <v>66</v>
      </c>
      <c r="J79">
        <v>47</v>
      </c>
      <c r="K79">
        <v>211</v>
      </c>
      <c r="L79" s="104">
        <v>365</v>
      </c>
    </row>
    <row r="80" spans="1:12" ht="15.75" thickBot="1">
      <c r="A80" s="105"/>
      <c r="B80" s="105" t="s">
        <v>0</v>
      </c>
      <c r="C80" s="105">
        <v>107958</v>
      </c>
      <c r="D80" s="105">
        <v>99994</v>
      </c>
      <c r="E80" s="105">
        <v>153447</v>
      </c>
      <c r="F80" s="105">
        <v>3355121</v>
      </c>
      <c r="G80" s="105">
        <v>3716520</v>
      </c>
      <c r="H80" s="105">
        <v>90192</v>
      </c>
      <c r="I80" s="105">
        <v>81005</v>
      </c>
      <c r="J80" s="105">
        <v>120958</v>
      </c>
      <c r="K80" s="105">
        <v>2822040</v>
      </c>
      <c r="L80" s="105">
        <v>3114195</v>
      </c>
    </row>
    <row r="81" spans="1:22" ht="15.75" thickTop="1">
      <c r="A81" t="s">
        <v>124</v>
      </c>
      <c r="B81" t="s">
        <v>125</v>
      </c>
    </row>
    <row r="82" spans="1:22">
      <c r="A82" t="s">
        <v>126</v>
      </c>
      <c r="B82" t="s">
        <v>127</v>
      </c>
    </row>
    <row r="83" spans="1:22">
      <c r="A83" t="s">
        <v>128</v>
      </c>
    </row>
    <row r="84" spans="1:22">
      <c r="A84" t="s">
        <v>129</v>
      </c>
      <c r="B84" t="s">
        <v>130</v>
      </c>
    </row>
    <row r="86" spans="1:22">
      <c r="A86" s="91" t="s">
        <v>45</v>
      </c>
      <c r="B86" s="216" t="s">
        <v>46</v>
      </c>
      <c r="C86" s="217" t="s">
        <v>1</v>
      </c>
      <c r="D86" s="217"/>
      <c r="E86" s="217"/>
      <c r="F86" s="217"/>
      <c r="G86" s="217"/>
      <c r="H86" s="217" t="s">
        <v>2</v>
      </c>
      <c r="I86" s="217"/>
      <c r="J86" s="217"/>
      <c r="K86" s="217"/>
      <c r="L86" s="217"/>
    </row>
    <row r="87" spans="1:22" ht="16.5" customHeight="1">
      <c r="A87" s="91" t="s">
        <v>47</v>
      </c>
      <c r="B87" s="216"/>
      <c r="C87" s="91" t="s">
        <v>16</v>
      </c>
      <c r="D87" s="91" t="s">
        <v>3</v>
      </c>
      <c r="E87" s="91" t="s">
        <v>4</v>
      </c>
      <c r="F87" s="91" t="s">
        <v>48</v>
      </c>
      <c r="G87" s="91" t="s">
        <v>0</v>
      </c>
      <c r="H87" s="91" t="s">
        <v>49</v>
      </c>
      <c r="I87" s="91" t="s">
        <v>3</v>
      </c>
      <c r="J87" s="91" t="s">
        <v>4</v>
      </c>
      <c r="K87" s="91" t="s">
        <v>48</v>
      </c>
      <c r="L87" s="91" t="s">
        <v>0</v>
      </c>
    </row>
    <row r="88" spans="1:22" ht="16.5" customHeight="1" thickBot="1">
      <c r="A88" s="92">
        <v>1</v>
      </c>
      <c r="B88" s="93">
        <v>2</v>
      </c>
      <c r="C88" s="94">
        <v>3</v>
      </c>
      <c r="D88" s="94">
        <v>4</v>
      </c>
      <c r="E88" s="94">
        <v>5</v>
      </c>
      <c r="F88" s="94">
        <v>6</v>
      </c>
      <c r="G88" s="94">
        <v>7</v>
      </c>
      <c r="H88" s="92">
        <v>8</v>
      </c>
      <c r="I88" s="94">
        <v>9</v>
      </c>
      <c r="J88" s="92">
        <v>10</v>
      </c>
      <c r="K88" s="92">
        <v>11</v>
      </c>
      <c r="L88" s="92">
        <v>12</v>
      </c>
    </row>
    <row r="89" spans="1:22" ht="16.5" customHeight="1" thickTop="1">
      <c r="A89" s="43" t="s">
        <v>23</v>
      </c>
      <c r="B89" t="s">
        <v>53</v>
      </c>
      <c r="C89">
        <v>10118</v>
      </c>
      <c r="D89">
        <v>735</v>
      </c>
      <c r="E89">
        <v>11220</v>
      </c>
      <c r="F89">
        <v>14837</v>
      </c>
      <c r="G89">
        <v>36910</v>
      </c>
      <c r="H89">
        <v>9510</v>
      </c>
      <c r="I89">
        <v>690</v>
      </c>
      <c r="J89">
        <v>10513</v>
      </c>
      <c r="K89">
        <v>11298</v>
      </c>
      <c r="L89">
        <v>32011</v>
      </c>
    </row>
    <row r="90" spans="1:22" ht="16.5" customHeight="1">
      <c r="A90" s="43" t="s">
        <v>24</v>
      </c>
      <c r="B90" t="s">
        <v>60</v>
      </c>
      <c r="C90">
        <v>688</v>
      </c>
      <c r="D90">
        <v>910</v>
      </c>
      <c r="E90">
        <v>1034</v>
      </c>
      <c r="F90">
        <v>4472</v>
      </c>
      <c r="G90">
        <v>7104</v>
      </c>
      <c r="H90">
        <v>688</v>
      </c>
      <c r="I90">
        <v>910</v>
      </c>
      <c r="J90">
        <v>1034</v>
      </c>
      <c r="K90">
        <v>4472</v>
      </c>
      <c r="L90">
        <v>7104</v>
      </c>
    </row>
    <row r="91" spans="1:22" ht="16.5" customHeight="1">
      <c r="A91" s="43" t="s">
        <v>25</v>
      </c>
      <c r="B91" t="s">
        <v>63</v>
      </c>
      <c r="C91">
        <v>291</v>
      </c>
      <c r="D91">
        <v>380</v>
      </c>
      <c r="E91">
        <v>541</v>
      </c>
      <c r="F91">
        <v>6865</v>
      </c>
      <c r="G91">
        <v>8077</v>
      </c>
      <c r="H91">
        <v>291</v>
      </c>
      <c r="I91">
        <v>380</v>
      </c>
      <c r="J91">
        <v>541</v>
      </c>
      <c r="K91">
        <v>6865</v>
      </c>
      <c r="L91">
        <v>8077</v>
      </c>
    </row>
    <row r="92" spans="1:22" ht="16.5" customHeight="1">
      <c r="A92" s="43" t="s">
        <v>26</v>
      </c>
      <c r="B92" t="s">
        <v>64</v>
      </c>
      <c r="C92">
        <v>13773</v>
      </c>
      <c r="D92">
        <v>12213</v>
      </c>
      <c r="E92">
        <v>14518</v>
      </c>
      <c r="F92">
        <v>443233</v>
      </c>
      <c r="G92">
        <v>483737</v>
      </c>
      <c r="H92">
        <v>13185</v>
      </c>
      <c r="I92">
        <v>11847</v>
      </c>
      <c r="J92">
        <v>11174</v>
      </c>
      <c r="K92">
        <v>332388</v>
      </c>
      <c r="L92">
        <v>368594</v>
      </c>
    </row>
    <row r="93" spans="1:22" ht="16.5" customHeight="1">
      <c r="A93" s="43" t="s">
        <v>27</v>
      </c>
      <c r="B93" t="s">
        <v>68</v>
      </c>
      <c r="C93">
        <v>605</v>
      </c>
      <c r="D93">
        <v>1309</v>
      </c>
      <c r="E93">
        <v>2698</v>
      </c>
      <c r="F93">
        <v>3522</v>
      </c>
      <c r="G93">
        <v>8134</v>
      </c>
      <c r="H93">
        <v>329</v>
      </c>
      <c r="I93">
        <v>849</v>
      </c>
      <c r="J93">
        <v>2070</v>
      </c>
      <c r="K93">
        <v>2093</v>
      </c>
      <c r="L93">
        <v>5341</v>
      </c>
    </row>
    <row r="94" spans="1:22" ht="16.5" customHeight="1">
      <c r="A94" s="43" t="s">
        <v>28</v>
      </c>
      <c r="C94" s="104">
        <v>12489</v>
      </c>
      <c r="D94" s="104">
        <v>30649</v>
      </c>
      <c r="E94" s="104">
        <v>36824</v>
      </c>
      <c r="F94" s="104">
        <v>80747</v>
      </c>
      <c r="G94" s="104">
        <v>160709</v>
      </c>
      <c r="H94" s="104">
        <v>6505</v>
      </c>
      <c r="I94" s="104">
        <v>21579</v>
      </c>
      <c r="J94" s="104">
        <v>26143</v>
      </c>
      <c r="K94" s="104">
        <v>49117</v>
      </c>
      <c r="L94" s="104">
        <v>103344</v>
      </c>
      <c r="M94">
        <v>12489</v>
      </c>
      <c r="N94">
        <v>30649</v>
      </c>
      <c r="O94">
        <v>36824</v>
      </c>
      <c r="P94">
        <v>80747</v>
      </c>
      <c r="Q94">
        <v>160709</v>
      </c>
      <c r="R94">
        <v>6505</v>
      </c>
      <c r="S94">
        <v>21579</v>
      </c>
      <c r="T94">
        <v>26143</v>
      </c>
      <c r="U94">
        <v>49117</v>
      </c>
      <c r="V94">
        <v>103344</v>
      </c>
    </row>
    <row r="95" spans="1:22" ht="16.5" customHeight="1">
      <c r="A95" s="43" t="s">
        <v>29</v>
      </c>
      <c r="B95" t="s">
        <v>77</v>
      </c>
      <c r="C95">
        <v>2822</v>
      </c>
      <c r="D95">
        <v>787</v>
      </c>
      <c r="E95">
        <v>1239</v>
      </c>
      <c r="F95">
        <v>20663</v>
      </c>
      <c r="G95">
        <v>25511</v>
      </c>
      <c r="H95">
        <v>2759</v>
      </c>
      <c r="I95">
        <v>769</v>
      </c>
      <c r="J95">
        <v>1211</v>
      </c>
      <c r="K95">
        <v>20200</v>
      </c>
      <c r="L95">
        <v>24939</v>
      </c>
    </row>
    <row r="96" spans="1:22" ht="16.5" customHeight="1">
      <c r="A96" s="43" t="s">
        <v>30</v>
      </c>
      <c r="B96" t="s">
        <v>80</v>
      </c>
      <c r="C96">
        <v>19201</v>
      </c>
      <c r="D96">
        <v>3092</v>
      </c>
      <c r="E96">
        <v>47338</v>
      </c>
      <c r="F96">
        <v>881702</v>
      </c>
      <c r="G96">
        <v>951333</v>
      </c>
      <c r="H96">
        <v>15874</v>
      </c>
      <c r="I96">
        <v>2533</v>
      </c>
      <c r="J96">
        <v>37837</v>
      </c>
      <c r="K96">
        <v>814643</v>
      </c>
      <c r="L96">
        <v>870887</v>
      </c>
    </row>
    <row r="97" spans="1:12" ht="16.5" customHeight="1">
      <c r="A97" s="43" t="s">
        <v>31</v>
      </c>
      <c r="B97" t="s">
        <v>81</v>
      </c>
      <c r="C97">
        <v>695</v>
      </c>
      <c r="D97">
        <v>24900</v>
      </c>
      <c r="E97">
        <v>0</v>
      </c>
      <c r="F97">
        <v>44405</v>
      </c>
      <c r="G97">
        <v>70000</v>
      </c>
      <c r="H97">
        <v>574</v>
      </c>
      <c r="I97">
        <v>19520</v>
      </c>
      <c r="J97">
        <v>0</v>
      </c>
      <c r="K97">
        <v>27415</v>
      </c>
      <c r="L97">
        <v>47509</v>
      </c>
    </row>
    <row r="98" spans="1:12" ht="16.5" customHeight="1">
      <c r="A98" s="43" t="s">
        <v>32</v>
      </c>
      <c r="B98" t="s">
        <v>84</v>
      </c>
      <c r="C98">
        <v>3274</v>
      </c>
      <c r="D98">
        <v>731</v>
      </c>
      <c r="E98">
        <v>633</v>
      </c>
      <c r="F98">
        <v>1275</v>
      </c>
      <c r="G98">
        <v>5913</v>
      </c>
      <c r="H98">
        <v>3260</v>
      </c>
      <c r="I98">
        <v>659</v>
      </c>
      <c r="J98">
        <v>483</v>
      </c>
      <c r="K98">
        <v>1011</v>
      </c>
      <c r="L98">
        <v>5413</v>
      </c>
    </row>
    <row r="99" spans="1:12" ht="16.5" customHeight="1">
      <c r="A99" s="43" t="s">
        <v>33</v>
      </c>
      <c r="B99" t="s">
        <v>85</v>
      </c>
      <c r="C99">
        <v>1329</v>
      </c>
      <c r="D99">
        <v>481</v>
      </c>
      <c r="E99">
        <v>1398</v>
      </c>
      <c r="F99">
        <v>5238</v>
      </c>
      <c r="G99">
        <v>8446</v>
      </c>
      <c r="H99">
        <v>890</v>
      </c>
      <c r="I99">
        <v>345</v>
      </c>
      <c r="J99">
        <v>880</v>
      </c>
      <c r="K99">
        <v>4167</v>
      </c>
      <c r="L99">
        <v>6282</v>
      </c>
    </row>
    <row r="100" spans="1:12" ht="16.5" customHeight="1">
      <c r="A100" s="43" t="s">
        <v>9</v>
      </c>
      <c r="B100" t="s">
        <v>89</v>
      </c>
      <c r="C100">
        <v>4274</v>
      </c>
      <c r="D100">
        <v>1239</v>
      </c>
      <c r="E100">
        <v>1543</v>
      </c>
      <c r="F100">
        <v>7076</v>
      </c>
      <c r="G100">
        <v>14132</v>
      </c>
      <c r="H100">
        <v>2379</v>
      </c>
      <c r="I100">
        <v>586</v>
      </c>
      <c r="J100">
        <v>1149</v>
      </c>
      <c r="K100">
        <v>5181</v>
      </c>
      <c r="L100">
        <v>9295</v>
      </c>
    </row>
    <row r="101" spans="1:12" ht="16.5" customHeight="1">
      <c r="A101" s="43" t="s">
        <v>34</v>
      </c>
      <c r="B101" t="s">
        <v>95</v>
      </c>
      <c r="C101">
        <v>1395</v>
      </c>
      <c r="D101">
        <v>624</v>
      </c>
      <c r="E101">
        <v>892</v>
      </c>
      <c r="F101">
        <v>7568</v>
      </c>
      <c r="G101">
        <v>10479</v>
      </c>
      <c r="H101">
        <v>1036</v>
      </c>
      <c r="I101">
        <v>459</v>
      </c>
      <c r="J101">
        <v>742</v>
      </c>
      <c r="K101">
        <v>6577</v>
      </c>
      <c r="L101">
        <v>8814</v>
      </c>
    </row>
    <row r="102" spans="1:12" ht="16.5" customHeight="1">
      <c r="A102" s="43" t="s">
        <v>35</v>
      </c>
      <c r="B102" t="s">
        <v>98</v>
      </c>
      <c r="C102">
        <v>665</v>
      </c>
      <c r="D102">
        <v>1450</v>
      </c>
      <c r="E102">
        <v>7081</v>
      </c>
      <c r="F102">
        <v>193506</v>
      </c>
      <c r="G102">
        <v>202702</v>
      </c>
      <c r="H102">
        <v>665</v>
      </c>
      <c r="I102">
        <v>1450</v>
      </c>
      <c r="J102">
        <v>7081</v>
      </c>
      <c r="K102">
        <v>193506</v>
      </c>
      <c r="L102">
        <v>202702</v>
      </c>
    </row>
    <row r="103" spans="1:12" ht="16.5" customHeight="1">
      <c r="A103" s="43" t="s">
        <v>36</v>
      </c>
      <c r="B103" t="s">
        <v>103</v>
      </c>
      <c r="C103">
        <v>8748</v>
      </c>
      <c r="D103">
        <v>7652</v>
      </c>
      <c r="E103">
        <v>0</v>
      </c>
      <c r="F103">
        <v>1560388</v>
      </c>
      <c r="G103">
        <v>1576788</v>
      </c>
      <c r="H103">
        <v>9068</v>
      </c>
      <c r="I103">
        <v>7932</v>
      </c>
      <c r="J103">
        <v>0</v>
      </c>
      <c r="K103">
        <v>1290109</v>
      </c>
      <c r="L103">
        <v>1307109</v>
      </c>
    </row>
    <row r="104" spans="1:12" ht="16.5" customHeight="1">
      <c r="A104" s="56" t="s">
        <v>37</v>
      </c>
      <c r="B104" t="s">
        <v>108</v>
      </c>
      <c r="C104">
        <v>603</v>
      </c>
      <c r="D104">
        <v>831</v>
      </c>
      <c r="E104">
        <v>271</v>
      </c>
      <c r="F104">
        <v>10622</v>
      </c>
      <c r="G104">
        <v>12327</v>
      </c>
      <c r="H104">
        <v>419</v>
      </c>
      <c r="I104">
        <v>1334</v>
      </c>
      <c r="J104">
        <v>204</v>
      </c>
      <c r="K104">
        <v>5249</v>
      </c>
      <c r="L104">
        <v>7206</v>
      </c>
    </row>
    <row r="105" spans="1:12" ht="16.5" customHeight="1">
      <c r="A105" s="43" t="s">
        <v>38</v>
      </c>
      <c r="B105" t="s">
        <v>111</v>
      </c>
      <c r="C105">
        <v>9425</v>
      </c>
      <c r="D105">
        <v>644</v>
      </c>
      <c r="E105">
        <v>3509</v>
      </c>
      <c r="F105">
        <v>6415</v>
      </c>
      <c r="G105">
        <v>19993</v>
      </c>
      <c r="H105">
        <v>8496</v>
      </c>
      <c r="I105">
        <v>482</v>
      </c>
      <c r="J105">
        <v>2872</v>
      </c>
      <c r="K105">
        <v>3065</v>
      </c>
      <c r="L105">
        <v>14915</v>
      </c>
    </row>
    <row r="106" spans="1:12" ht="16.5" customHeight="1">
      <c r="A106" s="43" t="s">
        <v>10</v>
      </c>
      <c r="B106" t="s">
        <v>112</v>
      </c>
      <c r="C106">
        <v>489</v>
      </c>
      <c r="D106">
        <v>1736</v>
      </c>
      <c r="E106">
        <v>2666</v>
      </c>
      <c r="F106">
        <v>1379</v>
      </c>
      <c r="G106">
        <v>6270</v>
      </c>
      <c r="H106">
        <v>414</v>
      </c>
      <c r="I106">
        <v>1454</v>
      </c>
      <c r="J106">
        <v>1659</v>
      </c>
      <c r="K106">
        <v>1033</v>
      </c>
      <c r="L106">
        <v>4560</v>
      </c>
    </row>
    <row r="107" spans="1:12" ht="16.5" customHeight="1">
      <c r="A107" s="43" t="s">
        <v>39</v>
      </c>
      <c r="B107" t="s">
        <v>119</v>
      </c>
      <c r="C107">
        <v>2321</v>
      </c>
      <c r="D107">
        <v>970</v>
      </c>
      <c r="E107">
        <v>5155</v>
      </c>
      <c r="F107">
        <v>14629</v>
      </c>
      <c r="G107">
        <v>23075</v>
      </c>
      <c r="H107">
        <v>2289</v>
      </c>
      <c r="I107">
        <v>793</v>
      </c>
      <c r="J107">
        <v>4546</v>
      </c>
      <c r="K107">
        <v>9332</v>
      </c>
      <c r="L107">
        <v>16960</v>
      </c>
    </row>
    <row r="108" spans="1:12" ht="16.5" customHeight="1">
      <c r="A108" s="43" t="s">
        <v>40</v>
      </c>
      <c r="B108" t="s">
        <v>121</v>
      </c>
      <c r="C108">
        <v>1770</v>
      </c>
      <c r="D108">
        <v>1209</v>
      </c>
      <c r="E108">
        <v>2993</v>
      </c>
      <c r="F108">
        <v>6424</v>
      </c>
      <c r="G108">
        <v>12396</v>
      </c>
      <c r="H108">
        <v>1296</v>
      </c>
      <c r="I108">
        <v>875</v>
      </c>
      <c r="J108">
        <v>1729</v>
      </c>
      <c r="K108">
        <v>4249</v>
      </c>
      <c r="L108">
        <v>8149</v>
      </c>
    </row>
    <row r="109" spans="1:12" ht="16.5" customHeight="1">
      <c r="A109" s="43" t="s">
        <v>11</v>
      </c>
      <c r="B109" t="s">
        <v>133</v>
      </c>
      <c r="C109">
        <v>12983</v>
      </c>
      <c r="D109">
        <v>7452</v>
      </c>
      <c r="E109">
        <v>11894</v>
      </c>
      <c r="F109">
        <v>40155</v>
      </c>
      <c r="G109">
        <v>72484</v>
      </c>
      <c r="H109">
        <v>10265</v>
      </c>
      <c r="I109">
        <v>5559</v>
      </c>
      <c r="J109">
        <v>9090</v>
      </c>
      <c r="K109">
        <v>30070</v>
      </c>
      <c r="L109">
        <v>54984</v>
      </c>
    </row>
    <row r="110" spans="1:12">
      <c r="B110" t="s">
        <v>0</v>
      </c>
      <c r="C110">
        <v>107958</v>
      </c>
      <c r="D110">
        <v>99994</v>
      </c>
      <c r="E110">
        <v>153447</v>
      </c>
      <c r="F110">
        <v>3355121</v>
      </c>
      <c r="G110">
        <v>3716520</v>
      </c>
      <c r="H110">
        <v>90192</v>
      </c>
      <c r="I110">
        <v>81005</v>
      </c>
      <c r="J110">
        <v>120958</v>
      </c>
      <c r="K110">
        <v>2822040</v>
      </c>
      <c r="L110">
        <v>3114195</v>
      </c>
    </row>
    <row r="114" spans="2:12">
      <c r="B114" t="s">
        <v>132</v>
      </c>
      <c r="C114">
        <v>107958</v>
      </c>
      <c r="D114">
        <v>99994</v>
      </c>
      <c r="E114">
        <v>153447</v>
      </c>
      <c r="F114">
        <v>3355121</v>
      </c>
      <c r="G114">
        <v>3716520</v>
      </c>
      <c r="H114">
        <v>90192</v>
      </c>
      <c r="I114">
        <v>81005</v>
      </c>
      <c r="J114">
        <v>120958</v>
      </c>
      <c r="K114">
        <v>2822040</v>
      </c>
      <c r="L114">
        <v>3114195</v>
      </c>
    </row>
    <row r="115" spans="2:12">
      <c r="B115" t="s">
        <v>0</v>
      </c>
      <c r="C115">
        <v>94975</v>
      </c>
      <c r="D115">
        <v>92542</v>
      </c>
      <c r="E115">
        <v>141553</v>
      </c>
      <c r="F115">
        <v>3314966</v>
      </c>
      <c r="G115">
        <v>3644036</v>
      </c>
      <c r="H115">
        <v>79927</v>
      </c>
      <c r="I115">
        <v>75446</v>
      </c>
      <c r="J115">
        <v>111868</v>
      </c>
      <c r="K115">
        <v>2791970</v>
      </c>
      <c r="L115">
        <v>3059211</v>
      </c>
    </row>
    <row r="116" spans="2:12">
      <c r="B116" t="s">
        <v>133</v>
      </c>
      <c r="C116">
        <f>C114-C115</f>
        <v>12983</v>
      </c>
      <c r="D116">
        <f t="shared" ref="D116:L116" si="0">D114-D115</f>
        <v>7452</v>
      </c>
      <c r="E116">
        <f t="shared" si="0"/>
        <v>11894</v>
      </c>
      <c r="F116">
        <f t="shared" si="0"/>
        <v>40155</v>
      </c>
      <c r="G116">
        <f t="shared" si="0"/>
        <v>72484</v>
      </c>
      <c r="H116">
        <f t="shared" si="0"/>
        <v>10265</v>
      </c>
      <c r="I116">
        <f t="shared" si="0"/>
        <v>5559</v>
      </c>
      <c r="J116">
        <f t="shared" si="0"/>
        <v>9090</v>
      </c>
      <c r="K116">
        <f t="shared" si="0"/>
        <v>30070</v>
      </c>
      <c r="L116">
        <f t="shared" si="0"/>
        <v>54984</v>
      </c>
    </row>
  </sheetData>
  <mergeCells count="6">
    <mergeCell ref="B86:B87"/>
    <mergeCell ref="C86:G86"/>
    <mergeCell ref="H86:L86"/>
    <mergeCell ref="B3:B4"/>
    <mergeCell ref="C3:G3"/>
    <mergeCell ref="H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32.24(All India)</vt:lpstr>
      <vt:lpstr>Table 32.24(Deptt.-wise)</vt:lpstr>
      <vt:lpstr>Sheet1</vt:lpstr>
      <vt:lpstr>'Table 32.24(All India)'!Print_Area</vt:lpstr>
      <vt:lpstr>'Table 32.24(Deptt.-wise)'!Print_Area</vt:lpstr>
      <vt:lpstr>'Table 32.24(Deptt.-wise)'!Print_Titles</vt:lpstr>
    </vt:vector>
  </TitlesOfParts>
  <Company>HCL Infosystems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 VENKATESWARLU</dc:creator>
  <cp:lastModifiedBy>Lenovo</cp:lastModifiedBy>
  <cp:lastPrinted>2015-12-18T10:57:26Z</cp:lastPrinted>
  <dcterms:created xsi:type="dcterms:W3CDTF">2010-07-29T04:18:50Z</dcterms:created>
  <dcterms:modified xsi:type="dcterms:W3CDTF">2015-12-23T12:14:01Z</dcterms:modified>
</cp:coreProperties>
</file>