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8.3" sheetId="1" r:id="rId1"/>
  </sheets>
  <definedNames>
    <definedName name="\c">'8.3'!#REF!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'8.3'!$A$1:$AL$73</definedName>
    <definedName name="Print_Area_MI" localSheetId="0">'8.3'!$Y$74:$AL$76</definedName>
    <definedName name="X">#N/A</definedName>
  </definedNames>
  <calcPr fullCalcOnLoad="1"/>
</workbook>
</file>

<file path=xl/sharedStrings.xml><?xml version="1.0" encoding="utf-8"?>
<sst xmlns="http://schemas.openxmlformats.org/spreadsheetml/2006/main" count="941" uniqueCount="154">
  <si>
    <t>Total</t>
  </si>
  <si>
    <t xml:space="preserve"> </t>
  </si>
  <si>
    <t>Food</t>
  </si>
  <si>
    <t>Foodgrains (cereals)</t>
  </si>
  <si>
    <t>Foodgrains(pulses)</t>
  </si>
  <si>
    <t>Year/State/</t>
  </si>
  <si>
    <t>grains</t>
  </si>
  <si>
    <t>Ground-</t>
  </si>
  <si>
    <t>Rapeseed</t>
  </si>
  <si>
    <t xml:space="preserve"> Linseed</t>
  </si>
  <si>
    <t>Cotton</t>
  </si>
  <si>
    <t>Jute</t>
  </si>
  <si>
    <t>Natural</t>
  </si>
  <si>
    <t>cereals</t>
  </si>
  <si>
    <t>Union Territory</t>
  </si>
  <si>
    <t>Other</t>
  </si>
  <si>
    <t>nut</t>
  </si>
  <si>
    <t xml:space="preserve">   and</t>
  </si>
  <si>
    <t xml:space="preserve"> seed</t>
  </si>
  <si>
    <t>Mesta</t>
  </si>
  <si>
    <t>Tea</t>
  </si>
  <si>
    <t>Coffee</t>
  </si>
  <si>
    <t>Rubber</t>
  </si>
  <si>
    <t>Sugar</t>
  </si>
  <si>
    <t xml:space="preserve"> Black</t>
  </si>
  <si>
    <t>Chill-</t>
  </si>
  <si>
    <t>Ginger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</si>
  <si>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</si>
  <si>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</si>
  <si>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</si>
  <si>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</si>
  <si>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</si>
  <si>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</si>
  <si>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</si>
  <si>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</si>
  <si>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(Cols.</t>
  </si>
  <si>
    <t>Gram</t>
  </si>
  <si>
    <t>Tur</t>
  </si>
  <si>
    <t>mustard</t>
  </si>
  <si>
    <t>cane</t>
  </si>
  <si>
    <t>ies</t>
  </si>
  <si>
    <t>millets</t>
  </si>
  <si>
    <t>2 to 9)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</si>
  <si>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</si>
  <si>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</si>
  <si>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</si>
  <si>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</si>
  <si>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</si>
  <si>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</si>
  <si>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</si>
  <si>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</si>
  <si>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</si>
  <si>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</si>
  <si>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</si>
  <si>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</si>
  <si>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</si>
  <si>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</si>
  <si>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 xml:space="preserve"> Andhra Pradesh</t>
  </si>
  <si>
    <t>-</t>
  </si>
  <si>
    <t xml:space="preserve"> Arunachal Pradesh</t>
  </si>
  <si>
    <t>@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</si>
  <si>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</si>
  <si>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</si>
  <si>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</si>
  <si>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</si>
  <si>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</si>
  <si>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</si>
  <si>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</si>
  <si>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</si>
  <si>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</si>
  <si>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</si>
  <si>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</si>
  <si>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</si>
  <si>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</si>
  <si>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</si>
  <si>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</si>
  <si>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</si>
  <si>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</si>
  <si>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</si>
  <si>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</si>
  <si>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</si>
  <si>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</si>
  <si>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</si>
  <si>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</si>
  <si>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</si>
  <si>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</si>
  <si>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</si>
  <si>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</si>
  <si>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</si>
  <si>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</si>
  <si>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</si>
  <si>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     ('000 tonne)</t>
  </si>
  <si>
    <t xml:space="preserve">           Oilseeds</t>
  </si>
  <si>
    <t>Sesamum</t>
  </si>
  <si>
    <t>Castor</t>
  </si>
  <si>
    <t>Bana-</t>
  </si>
  <si>
    <t>Toba-</t>
  </si>
  <si>
    <t>Potato</t>
  </si>
  <si>
    <t>Coco-</t>
  </si>
  <si>
    <t>Turm-</t>
  </si>
  <si>
    <t>pulses</t>
  </si>
  <si>
    <t xml:space="preserve">   </t>
  </si>
  <si>
    <t>na</t>
  </si>
  <si>
    <t>cco</t>
  </si>
  <si>
    <t>Pepper</t>
  </si>
  <si>
    <t>eric</t>
  </si>
  <si>
    <t xml:space="preserve">   1</t>
  </si>
  <si>
    <t>1</t>
  </si>
  <si>
    <t>('000 tonne)</t>
  </si>
  <si>
    <t>Oilseeds</t>
  </si>
  <si>
    <t xml:space="preserve"> ('000 tonnes)</t>
  </si>
  <si>
    <t xml:space="preserve"> 2000-01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</si>
  <si>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</si>
  <si>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</si>
  <si>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</si>
  <si>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</si>
  <si>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</si>
  <si>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</si>
  <si>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>Foodgrains(Pulses)</t>
  </si>
  <si>
    <t>`</t>
  </si>
  <si>
    <t>(000</t>
  </si>
  <si>
    <t>Bales) (2)</t>
  </si>
  <si>
    <t>10+ 14)</t>
  </si>
  <si>
    <t xml:space="preserve">        (000</t>
  </si>
  <si>
    <t xml:space="preserve"> (000</t>
  </si>
  <si>
    <t>Bales)</t>
  </si>
  <si>
    <t xml:space="preserve"> 2004-05</t>
  </si>
  <si>
    <t xml:space="preserve"> 2005-06</t>
  </si>
  <si>
    <t xml:space="preserve"> 2006-07</t>
  </si>
  <si>
    <t>..</t>
  </si>
  <si>
    <t>.</t>
  </si>
  <si>
    <t xml:space="preserve"> 2007-08</t>
  </si>
  <si>
    <t xml:space="preserve"> 2008-09</t>
  </si>
  <si>
    <t xml:space="preserve"> Table 8.3 -PRODUCTION OF PRINCIPAL CROPS-Concld.</t>
  </si>
  <si>
    <t>Table 8.3 -PRODUCTION OF PRINCIPAL CROPS-Contd.</t>
  </si>
  <si>
    <t>Table 8.3 -PRODUCTION OF PRINCIPAL CROPS</t>
  </si>
  <si>
    <r>
      <t>Note : Totals may not tally due to rounding off of figure</t>
    </r>
    <r>
      <rPr>
        <b/>
        <sz val="10"/>
        <rFont val="Times New Roman"/>
        <family val="1"/>
      </rPr>
      <t xml:space="preserve">                      </t>
    </r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</si>
  <si>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</si>
  <si>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</si>
  <si>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</si>
  <si>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</si>
  <si>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>(* )</t>
  </si>
  <si>
    <t xml:space="preserve"> (*) Relates to the nine number of oilseeds viz.,  groundnut, seasamum, rapeseed and mustard,linseed, castorseed,nigerseed, safflower, sunflower and soyabeen. </t>
  </si>
  <si>
    <t>(#)</t>
  </si>
  <si>
    <t xml:space="preserve"> (#) Production of cotton is in bales of 170 kgs. each and Jute &amp; Mesta in bales of 180 kgs. each.</t>
  </si>
  <si>
    <t>nuts(##)</t>
  </si>
  <si>
    <t xml:space="preserve"> '(##) Data relates to nuts in shell.                                </t>
  </si>
  <si>
    <t xml:space="preserve"> (###)</t>
  </si>
  <si>
    <t>(###) In terms of million nuts.</t>
  </si>
  <si>
    <t>AGRICULTURE</t>
  </si>
  <si>
    <t xml:space="preserve"> Uttarakhand</t>
  </si>
  <si>
    <t xml:space="preserve"> Puducherry</t>
  </si>
  <si>
    <t>119</t>
  </si>
  <si>
    <t>120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</si>
</sst>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8" fillId="0" borderId="0" xfId="0" applyFont="1" applyAlignment="1" applyProtection="1">
      <alignment horizontal="right"/>
      <protection/>
    </xf>
    <xf numFmtId="164" fontId="8" fillId="0" borderId="0" xfId="0" applyFont="1" applyAlignment="1">
      <alignment horizontal="right"/>
    </xf>
    <xf numFmtId="164" fontId="8" fillId="0" borderId="10" xfId="0" applyFont="1" applyBorder="1" applyAlignment="1" applyProtection="1">
      <alignment horizontal="center"/>
      <protection/>
    </xf>
    <xf numFmtId="164" fontId="8" fillId="0" borderId="1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center"/>
      <protection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Border="1" applyAlignment="1" applyProtection="1">
      <alignment horizontal="right"/>
      <protection/>
    </xf>
    <xf numFmtId="164" fontId="8" fillId="0" borderId="0" xfId="0" applyFont="1" applyAlignment="1" applyProtection="1">
      <alignment horizontal="left"/>
      <protection/>
    </xf>
    <xf numFmtId="164" fontId="8" fillId="0" borderId="0" xfId="0" applyFont="1" applyAlignment="1">
      <alignment horizontal="center"/>
    </xf>
    <xf numFmtId="164" fontId="8" fillId="0" borderId="0" xfId="0" applyFont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right"/>
      <protection/>
    </xf>
    <xf numFmtId="164" fontId="8" fillId="0" borderId="10" xfId="0" applyFont="1" applyBorder="1" applyAlignment="1">
      <alignment/>
    </xf>
    <xf numFmtId="164" fontId="8" fillId="0" borderId="10" xfId="0" applyFont="1" applyBorder="1" applyAlignment="1" applyProtection="1">
      <alignment horizontal="fill"/>
      <protection/>
    </xf>
    <xf numFmtId="164" fontId="8" fillId="0" borderId="0" xfId="0" applyFont="1" applyAlignment="1" quotePrefix="1">
      <alignment horizontal="right"/>
    </xf>
    <xf numFmtId="164" fontId="8" fillId="0" borderId="10" xfId="0" applyFont="1" applyBorder="1" applyAlignment="1" applyProtection="1" quotePrefix="1">
      <alignment horizontal="right"/>
      <protection/>
    </xf>
    <xf numFmtId="164" fontId="8" fillId="0" borderId="0" xfId="0" applyFont="1" applyAlignment="1" applyProtection="1">
      <alignment/>
      <protection/>
    </xf>
    <xf numFmtId="164" fontId="4" fillId="0" borderId="10" xfId="0" applyFont="1" applyBorder="1" applyAlignment="1" applyProtection="1">
      <alignment horizontal="fill"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4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4" fillId="0" borderId="10" xfId="0" applyNumberFormat="1" applyFont="1" applyBorder="1" applyAlignment="1" applyProtection="1">
      <alignment horizontal="right"/>
      <protection/>
    </xf>
    <xf numFmtId="164" fontId="8" fillId="0" borderId="0" xfId="0" applyFont="1" applyBorder="1" applyAlignment="1" applyProtection="1" quotePrefix="1">
      <alignment horizontal="right"/>
      <protection/>
    </xf>
    <xf numFmtId="164" fontId="4" fillId="0" borderId="0" xfId="0" applyFont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left"/>
      <protection/>
    </xf>
    <xf numFmtId="164" fontId="8" fillId="0" borderId="10" xfId="0" applyNumberFormat="1" applyFont="1" applyBorder="1" applyAlignment="1" applyProtection="1">
      <alignment/>
      <protection/>
    </xf>
    <xf numFmtId="165" fontId="8" fillId="0" borderId="10" xfId="0" applyNumberFormat="1" applyFont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4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>
      <alignment/>
    </xf>
    <xf numFmtId="164" fontId="4" fillId="0" borderId="0" xfId="0" applyFont="1" applyBorder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4" fillId="0" borderId="0" xfId="0" applyFont="1" applyBorder="1" applyAlignment="1" applyProtection="1">
      <alignment horizontal="fill"/>
      <protection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9" fillId="0" borderId="10" xfId="0" applyFont="1" applyBorder="1" applyAlignment="1">
      <alignment/>
    </xf>
    <xf numFmtId="164" fontId="11" fillId="0" borderId="0" xfId="0" applyFont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right"/>
    </xf>
    <xf numFmtId="164" fontId="4" fillId="0" borderId="0" xfId="0" applyFont="1" applyBorder="1" applyAlignment="1" applyProtection="1" quotePrefix="1">
      <alignment horizontal="left"/>
      <protection/>
    </xf>
    <xf numFmtId="164" fontId="8" fillId="0" borderId="0" xfId="0" applyFont="1" applyBorder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>
      <alignment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8" fillId="0" borderId="0" xfId="0" applyFont="1" applyAlignment="1" applyProtection="1">
      <alignment horizontal="right"/>
      <protection/>
    </xf>
    <xf numFmtId="164" fontId="8" fillId="0" borderId="0" xfId="0" applyFont="1" applyAlignment="1">
      <alignment horizontal="right"/>
    </xf>
    <xf numFmtId="164" fontId="4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left"/>
      <protection/>
    </xf>
    <xf numFmtId="164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left"/>
      <protection/>
    </xf>
    <xf numFmtId="164" fontId="0" fillId="0" borderId="0" xfId="0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8" fillId="0" borderId="0" xfId="0" applyFont="1" applyAlignment="1" applyProtection="1" quotePrefix="1">
      <alignment horizontal="right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>
      <alignment horizontal="center"/>
    </xf>
    <xf numFmtId="164" fontId="8" fillId="0" borderId="11" xfId="0" applyFont="1" applyBorder="1" applyAlignment="1" applyProtection="1">
      <alignment horizontal="center"/>
      <protection/>
    </xf>
    <xf numFmtId="164" fontId="8" fillId="0" borderId="11" xfId="0" applyFont="1" applyBorder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164" fontId="8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Q73"/>
  <sheetViews>
    <sheetView showGridLines="0" tabSelected="1" view="pageBreakPreview" zoomScaleNormal="75" zoomScaleSheetLayoutView="100" zoomScalePageLayoutView="0" workbookViewId="0" topLeftCell="A1">
      <selection activeCell="O3" sqref="O3"/>
    </sheetView>
  </sheetViews>
  <sheetFormatPr defaultColWidth="9.625" defaultRowHeight="12.75"/>
  <cols>
    <col min="1" max="1" width="17.125" style="1" customWidth="1"/>
    <col min="2" max="2" width="7.25390625" style="1" customWidth="1"/>
    <col min="3" max="3" width="6.75390625" style="1" customWidth="1"/>
    <col min="4" max="4" width="7.00390625" style="1" customWidth="1"/>
    <col min="5" max="5" width="6.625" style="1" customWidth="1"/>
    <col min="6" max="6" width="7.00390625" style="1" customWidth="1"/>
    <col min="7" max="7" width="6.875" style="1" customWidth="1"/>
    <col min="8" max="8" width="6.375" style="1" customWidth="1"/>
    <col min="9" max="9" width="6.125" style="1" customWidth="1"/>
    <col min="10" max="10" width="8.875" style="1" customWidth="1"/>
    <col min="11" max="11" width="8.50390625" style="1" customWidth="1"/>
    <col min="12" max="12" width="9.25390625" style="1" customWidth="1"/>
    <col min="13" max="13" width="16.125" style="1" customWidth="1"/>
    <col min="14" max="14" width="6.25390625" style="1" customWidth="1"/>
    <col min="15" max="15" width="12.75390625" style="1" customWidth="1"/>
    <col min="16" max="16" width="8.875" style="1" customWidth="1"/>
    <col min="17" max="17" width="11.375" style="1" customWidth="1"/>
    <col min="18" max="18" width="9.50390625" style="1" customWidth="1"/>
    <col min="19" max="19" width="10.00390625" style="1" customWidth="1"/>
    <col min="20" max="20" width="7.75390625" style="1" customWidth="1"/>
    <col min="21" max="21" width="8.00390625" style="1" customWidth="1"/>
    <col min="22" max="22" width="9.125" style="1" customWidth="1"/>
    <col min="23" max="23" width="8.875" style="1" customWidth="1"/>
    <col min="24" max="24" width="8.625" style="1" customWidth="1"/>
    <col min="25" max="25" width="16.875" style="1" customWidth="1"/>
    <col min="26" max="26" width="7.50390625" style="1" customWidth="1"/>
    <col min="27" max="27" width="5.50390625" style="1" customWidth="1"/>
    <col min="28" max="28" width="6.75390625" style="1" customWidth="1"/>
    <col min="29" max="30" width="8.125" style="1" customWidth="1"/>
    <col min="31" max="31" width="8.125" style="57" customWidth="1"/>
    <col min="32" max="32" width="8.625" style="1" customWidth="1"/>
    <col min="33" max="33" width="7.375" style="1" customWidth="1"/>
    <col min="34" max="34" width="7.125" style="1" customWidth="1"/>
    <col min="35" max="35" width="6.625" style="1" customWidth="1"/>
    <col min="36" max="36" width="6.875" style="1" customWidth="1"/>
    <col min="37" max="37" width="9.00390625" style="1" customWidth="1"/>
    <col min="38" max="38" width="8.125" style="1" customWidth="1"/>
    <col min="39" max="16384" width="9.625" style="1" customWidth="1"/>
  </cols>
  <sheetData>
    <row r="2" spans="1:3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9" t="s">
        <v>149</v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65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1:24" ht="15.75">
      <c r="A3" s="79" t="s">
        <v>149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9" t="s">
        <v>134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67" t="s">
        <v>149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38" ht="15.75">
      <c r="A5" s="69" t="s">
        <v>135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81" t="s">
        <v>108</v>
      </c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4"/>
      <c r="Z5" s="4"/>
      <c r="AA5" s="4"/>
      <c r="AB5" s="4"/>
      <c r="AC5" s="4"/>
      <c r="AD5" s="4"/>
      <c r="AE5" s="59"/>
      <c r="AF5" s="4"/>
      <c r="AG5" s="4"/>
      <c r="AH5" s="4"/>
      <c r="AI5" s="4"/>
      <c r="AJ5" s="4"/>
      <c r="AK5" s="4"/>
      <c r="AL5" s="4"/>
    </row>
    <row r="6" spans="1:38" ht="14.25">
      <c r="A6" s="71" t="s">
        <v>91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10"/>
      <c r="N6" s="9"/>
      <c r="O6" s="9"/>
      <c r="P6" s="9"/>
      <c r="Q6" s="9"/>
      <c r="R6" s="9"/>
      <c r="S6" s="9"/>
      <c r="T6" s="9"/>
      <c r="U6" s="9"/>
      <c r="V6" s="9"/>
      <c r="W6" s="24"/>
      <c r="X6" s="24"/>
      <c r="Y6" s="69" t="s">
        <v>133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</row>
    <row r="7" spans="1:38" ht="12.75">
      <c r="A7" s="7"/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13"/>
      <c r="N7" s="82" t="s">
        <v>118</v>
      </c>
      <c r="O7" s="83"/>
      <c r="P7" s="5" t="s">
        <v>0</v>
      </c>
      <c r="Q7" s="84" t="s">
        <v>92</v>
      </c>
      <c r="R7" s="85"/>
      <c r="S7" s="85"/>
      <c r="T7" s="85"/>
      <c r="U7" s="85"/>
      <c r="V7" s="85"/>
      <c r="W7" s="5" t="s">
        <v>10</v>
      </c>
      <c r="X7" s="17" t="s">
        <v>11</v>
      </c>
      <c r="Y7" s="71" t="s">
        <v>110</v>
      </c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8" ht="12.75">
      <c r="A8" s="16"/>
      <c r="B8" s="82" t="s">
        <v>3</v>
      </c>
      <c r="C8" s="83"/>
      <c r="D8" s="83"/>
      <c r="E8" s="83"/>
      <c r="F8" s="83"/>
      <c r="G8" s="83"/>
      <c r="H8" s="83"/>
      <c r="I8" s="83"/>
      <c r="J8" s="17" t="s">
        <v>0</v>
      </c>
      <c r="K8" s="84" t="s">
        <v>4</v>
      </c>
      <c r="L8" s="85"/>
      <c r="M8" s="15" t="s">
        <v>5</v>
      </c>
      <c r="N8" s="87"/>
      <c r="O8" s="87"/>
      <c r="P8" s="5" t="s">
        <v>2</v>
      </c>
      <c r="Q8" s="42"/>
      <c r="R8" s="43"/>
      <c r="S8" s="19"/>
      <c r="T8" s="44"/>
      <c r="U8" s="19"/>
      <c r="V8" s="20"/>
      <c r="W8" s="6" t="s">
        <v>123</v>
      </c>
      <c r="X8" s="16" t="s">
        <v>124</v>
      </c>
      <c r="Y8" s="10"/>
      <c r="Z8" s="9"/>
      <c r="AA8" s="9"/>
      <c r="AB8" s="9"/>
      <c r="AC8" s="9"/>
      <c r="AD8" s="9"/>
      <c r="AE8" s="58"/>
      <c r="AF8" s="9"/>
      <c r="AG8" s="9"/>
      <c r="AH8" s="9"/>
      <c r="AI8" s="9"/>
      <c r="AJ8" s="9"/>
      <c r="AK8" s="9"/>
      <c r="AL8" s="39"/>
    </row>
    <row r="9" spans="1:38" ht="12.75">
      <c r="A9" s="17" t="s">
        <v>5</v>
      </c>
      <c r="B9" s="7"/>
      <c r="C9" s="8"/>
      <c r="D9" s="8"/>
      <c r="E9" s="8"/>
      <c r="F9" s="8"/>
      <c r="G9" s="8"/>
      <c r="H9" s="8"/>
      <c r="I9" s="8"/>
      <c r="J9" s="17" t="s">
        <v>13</v>
      </c>
      <c r="K9" s="7"/>
      <c r="L9" s="8"/>
      <c r="M9" s="15" t="s">
        <v>14</v>
      </c>
      <c r="N9" s="5" t="s">
        <v>15</v>
      </c>
      <c r="O9" s="5" t="s">
        <v>0</v>
      </c>
      <c r="P9" s="5" t="s">
        <v>6</v>
      </c>
      <c r="Q9" s="5" t="s">
        <v>7</v>
      </c>
      <c r="R9" s="5" t="s">
        <v>93</v>
      </c>
      <c r="S9" s="5" t="s">
        <v>8</v>
      </c>
      <c r="T9" s="5" t="s">
        <v>9</v>
      </c>
      <c r="U9" s="5" t="s">
        <v>94</v>
      </c>
      <c r="V9" s="5" t="s">
        <v>0</v>
      </c>
      <c r="W9" s="14" t="s">
        <v>125</v>
      </c>
      <c r="X9" s="11" t="s">
        <v>125</v>
      </c>
      <c r="Y9" s="15" t="s">
        <v>5</v>
      </c>
      <c r="Z9" s="17" t="s">
        <v>19</v>
      </c>
      <c r="AA9" s="5" t="s">
        <v>20</v>
      </c>
      <c r="AB9" s="5" t="s">
        <v>21</v>
      </c>
      <c r="AC9" s="5" t="s">
        <v>12</v>
      </c>
      <c r="AD9" s="5" t="s">
        <v>95</v>
      </c>
      <c r="AE9" s="5" t="s">
        <v>23</v>
      </c>
      <c r="AF9" s="5" t="s">
        <v>96</v>
      </c>
      <c r="AG9" s="5" t="s">
        <v>97</v>
      </c>
      <c r="AH9" s="5" t="s">
        <v>24</v>
      </c>
      <c r="AI9" s="5" t="s">
        <v>25</v>
      </c>
      <c r="AJ9" s="5" t="s">
        <v>26</v>
      </c>
      <c r="AK9" s="5" t="s">
        <v>98</v>
      </c>
      <c r="AL9" s="5" t="s">
        <v>99</v>
      </c>
    </row>
    <row r="10" spans="1:38" ht="12.75">
      <c r="A10" s="17" t="s">
        <v>14</v>
      </c>
      <c r="B10" s="5" t="s">
        <v>27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17" t="s">
        <v>37</v>
      </c>
      <c r="N10" s="5" t="s">
        <v>100</v>
      </c>
      <c r="O10" s="5" t="s">
        <v>100</v>
      </c>
      <c r="P10" s="5" t="s">
        <v>35</v>
      </c>
      <c r="Q10" s="5" t="s">
        <v>145</v>
      </c>
      <c r="R10" s="5" t="s">
        <v>101</v>
      </c>
      <c r="S10" s="5" t="s">
        <v>17</v>
      </c>
      <c r="T10" s="45"/>
      <c r="U10" s="5" t="s">
        <v>18</v>
      </c>
      <c r="V10" s="5" t="s">
        <v>109</v>
      </c>
      <c r="W10" s="21" t="s">
        <v>143</v>
      </c>
      <c r="X10" s="21" t="s">
        <v>143</v>
      </c>
      <c r="Y10" s="15" t="s">
        <v>14</v>
      </c>
      <c r="Z10" s="40" t="s">
        <v>120</v>
      </c>
      <c r="AA10" s="5" t="s">
        <v>1</v>
      </c>
      <c r="AB10" s="13"/>
      <c r="AC10" s="5" t="s">
        <v>22</v>
      </c>
      <c r="AD10" s="5" t="s">
        <v>102</v>
      </c>
      <c r="AE10" s="5" t="s">
        <v>39</v>
      </c>
      <c r="AF10" s="5" t="s">
        <v>103</v>
      </c>
      <c r="AG10" s="15" t="s">
        <v>1</v>
      </c>
      <c r="AH10" s="5" t="s">
        <v>104</v>
      </c>
      <c r="AI10" s="5" t="s">
        <v>40</v>
      </c>
      <c r="AJ10" s="5"/>
      <c r="AK10" s="5" t="s">
        <v>16</v>
      </c>
      <c r="AL10" s="5" t="s">
        <v>105</v>
      </c>
    </row>
    <row r="11" spans="1:38" ht="12.75">
      <c r="A11" s="9"/>
      <c r="B11" s="46"/>
      <c r="C11" s="46"/>
      <c r="D11" s="46"/>
      <c r="E11" s="46"/>
      <c r="F11" s="46"/>
      <c r="G11" s="18" t="s">
        <v>41</v>
      </c>
      <c r="H11" s="46"/>
      <c r="I11" s="46"/>
      <c r="J11" s="18" t="s">
        <v>42</v>
      </c>
      <c r="K11" s="46"/>
      <c r="L11" s="8"/>
      <c r="M11" s="19"/>
      <c r="N11" s="19"/>
      <c r="O11" s="19"/>
      <c r="P11" s="22" t="s">
        <v>122</v>
      </c>
      <c r="Q11" s="19"/>
      <c r="R11" s="43"/>
      <c r="S11" s="18" t="s">
        <v>38</v>
      </c>
      <c r="T11" s="44"/>
      <c r="U11" s="19"/>
      <c r="V11" s="22" t="s">
        <v>141</v>
      </c>
      <c r="W11" s="9"/>
      <c r="X11" s="9"/>
      <c r="Y11" s="9"/>
      <c r="Z11" s="47" t="s">
        <v>121</v>
      </c>
      <c r="AA11" s="42" t="s">
        <v>1</v>
      </c>
      <c r="AB11" s="42" t="s">
        <v>1</v>
      </c>
      <c r="AC11" s="42" t="s">
        <v>1</v>
      </c>
      <c r="AD11" s="19"/>
      <c r="AE11" s="42" t="s">
        <v>1</v>
      </c>
      <c r="AF11" s="19"/>
      <c r="AG11" s="19"/>
      <c r="AH11" s="42" t="s">
        <v>1</v>
      </c>
      <c r="AI11" s="18"/>
      <c r="AJ11" s="19"/>
      <c r="AK11" s="18" t="s">
        <v>147</v>
      </c>
      <c r="AL11" s="19"/>
    </row>
    <row r="12" spans="1:38" ht="12.75">
      <c r="A12" s="17" t="s">
        <v>54</v>
      </c>
      <c r="B12" s="5" t="s">
        <v>43</v>
      </c>
      <c r="C12" s="5" t="s">
        <v>44</v>
      </c>
      <c r="D12" s="5" t="s">
        <v>45</v>
      </c>
      <c r="E12" s="5" t="s">
        <v>46</v>
      </c>
      <c r="F12" s="5" t="s">
        <v>47</v>
      </c>
      <c r="G12" s="5" t="s">
        <v>48</v>
      </c>
      <c r="H12" s="5" t="s">
        <v>49</v>
      </c>
      <c r="I12" s="5" t="s">
        <v>50</v>
      </c>
      <c r="J12" s="5" t="s">
        <v>51</v>
      </c>
      <c r="K12" s="5" t="s">
        <v>52</v>
      </c>
      <c r="L12" s="17" t="s">
        <v>53</v>
      </c>
      <c r="M12" s="15" t="s">
        <v>106</v>
      </c>
      <c r="N12" s="5" t="s">
        <v>55</v>
      </c>
      <c r="O12" s="23">
        <v>14</v>
      </c>
      <c r="P12" s="23">
        <v>15</v>
      </c>
      <c r="Q12" s="23">
        <v>16</v>
      </c>
      <c r="R12" s="23">
        <v>17</v>
      </c>
      <c r="S12" s="23">
        <v>18</v>
      </c>
      <c r="T12" s="23">
        <v>19</v>
      </c>
      <c r="U12" s="23">
        <v>20</v>
      </c>
      <c r="V12" s="23">
        <v>21</v>
      </c>
      <c r="W12" s="23">
        <v>22</v>
      </c>
      <c r="X12" s="17">
        <v>23</v>
      </c>
      <c r="Y12" s="17" t="s">
        <v>107</v>
      </c>
      <c r="Z12" s="23">
        <v>24</v>
      </c>
      <c r="AA12" s="23">
        <v>25</v>
      </c>
      <c r="AB12" s="23">
        <v>26</v>
      </c>
      <c r="AC12" s="23">
        <v>27</v>
      </c>
      <c r="AD12" s="23">
        <v>28</v>
      </c>
      <c r="AE12" s="23">
        <v>29</v>
      </c>
      <c r="AF12" s="23">
        <v>30</v>
      </c>
      <c r="AG12" s="23">
        <v>31</v>
      </c>
      <c r="AH12" s="5">
        <v>32</v>
      </c>
      <c r="AI12" s="23">
        <v>33</v>
      </c>
      <c r="AJ12" s="23">
        <v>34</v>
      </c>
      <c r="AK12" s="23">
        <v>35</v>
      </c>
      <c r="AL12" s="23">
        <v>36</v>
      </c>
    </row>
    <row r="13" spans="1:38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7"/>
      <c r="M13" s="10"/>
      <c r="N13" s="9"/>
      <c r="O13" s="9"/>
      <c r="P13" s="9"/>
      <c r="Q13" s="9"/>
      <c r="R13" s="9"/>
      <c r="S13" s="9"/>
      <c r="T13" s="9"/>
      <c r="U13" s="9"/>
      <c r="V13" s="9"/>
      <c r="W13" s="24"/>
      <c r="X13" s="25"/>
      <c r="Y13" s="42"/>
      <c r="Z13" s="19"/>
      <c r="AA13" s="19"/>
      <c r="AB13" s="19"/>
      <c r="AC13" s="19"/>
      <c r="AD13" s="19"/>
      <c r="AE13" s="19"/>
      <c r="AF13" s="19"/>
      <c r="AG13" s="19"/>
      <c r="AH13" s="46"/>
      <c r="AI13" s="19"/>
      <c r="AJ13" s="19"/>
      <c r="AK13" s="19"/>
      <c r="AL13" s="39"/>
    </row>
    <row r="14" spans="1:38" ht="12.75">
      <c r="A14" s="29" t="s">
        <v>111</v>
      </c>
      <c r="B14" s="31">
        <v>84976.6</v>
      </c>
      <c r="C14" s="31">
        <v>7529</v>
      </c>
      <c r="D14" s="31">
        <v>6759</v>
      </c>
      <c r="E14" s="31">
        <v>12043</v>
      </c>
      <c r="F14" s="31">
        <v>2732</v>
      </c>
      <c r="G14" s="31">
        <v>587</v>
      </c>
      <c r="H14" s="31">
        <v>69681</v>
      </c>
      <c r="I14" s="31">
        <v>1431.3</v>
      </c>
      <c r="J14" s="54">
        <f>SUM(B14:I14)</f>
        <v>185738.9</v>
      </c>
      <c r="K14" s="31">
        <v>3855</v>
      </c>
      <c r="L14" s="31">
        <v>2246.5</v>
      </c>
      <c r="M14" s="29" t="s">
        <v>111</v>
      </c>
      <c r="N14" s="28">
        <v>6198.8</v>
      </c>
      <c r="O14" s="30">
        <v>11076</v>
      </c>
      <c r="P14" s="30">
        <v>196814.1</v>
      </c>
      <c r="Q14" s="28">
        <v>6408</v>
      </c>
      <c r="R14" s="28">
        <v>518</v>
      </c>
      <c r="S14" s="28">
        <v>4187</v>
      </c>
      <c r="T14" s="28">
        <v>204</v>
      </c>
      <c r="U14" s="28">
        <v>883</v>
      </c>
      <c r="V14" s="30">
        <v>18436.8</v>
      </c>
      <c r="W14" s="28">
        <v>9523.8</v>
      </c>
      <c r="X14" s="28">
        <v>9317</v>
      </c>
      <c r="Y14" s="29" t="s">
        <v>111</v>
      </c>
      <c r="Z14" s="27">
        <v>1239</v>
      </c>
      <c r="AA14" s="32">
        <v>847</v>
      </c>
      <c r="AB14" s="28">
        <v>301</v>
      </c>
      <c r="AC14" s="28">
        <v>630</v>
      </c>
      <c r="AD14" s="32">
        <v>12898.1</v>
      </c>
      <c r="AE14" s="28">
        <v>295956</v>
      </c>
      <c r="AF14" s="28">
        <v>344.7</v>
      </c>
      <c r="AG14" s="28">
        <v>22488.4</v>
      </c>
      <c r="AH14" s="28">
        <v>63.7</v>
      </c>
      <c r="AI14" s="28">
        <v>983.6</v>
      </c>
      <c r="AJ14" s="28">
        <v>288</v>
      </c>
      <c r="AK14" s="31">
        <v>12678.4</v>
      </c>
      <c r="AL14" s="28">
        <v>714.3</v>
      </c>
    </row>
    <row r="15" spans="1:43" ht="12.75">
      <c r="A15" s="29" t="s">
        <v>114</v>
      </c>
      <c r="B15" s="31">
        <v>93340</v>
      </c>
      <c r="C15" s="31">
        <v>7556.8</v>
      </c>
      <c r="D15" s="31">
        <v>8284</v>
      </c>
      <c r="E15" s="31">
        <v>13160.2</v>
      </c>
      <c r="F15" s="31">
        <v>2374.6</v>
      </c>
      <c r="G15" s="31">
        <v>576.7</v>
      </c>
      <c r="H15" s="31">
        <v>72766.3</v>
      </c>
      <c r="I15" s="31">
        <v>1424.5</v>
      </c>
      <c r="J15" s="54">
        <f>SUM(B15:I15)</f>
        <v>199483.1</v>
      </c>
      <c r="K15" s="31">
        <v>5473</v>
      </c>
      <c r="L15" s="31">
        <v>2259.8</v>
      </c>
      <c r="M15" s="29" t="s">
        <v>114</v>
      </c>
      <c r="N15" s="28">
        <f>O15-SUM(K15:L15)</f>
        <v>5635.3</v>
      </c>
      <c r="O15" s="30">
        <v>13368.1</v>
      </c>
      <c r="P15" s="30">
        <f>O15+J15</f>
        <v>212851.2</v>
      </c>
      <c r="Q15" s="28">
        <v>7027.5</v>
      </c>
      <c r="R15" s="28">
        <v>697.8</v>
      </c>
      <c r="S15" s="28">
        <v>5082.6</v>
      </c>
      <c r="T15" s="28">
        <v>209.1</v>
      </c>
      <c r="U15" s="28">
        <v>652.7</v>
      </c>
      <c r="V15" s="54">
        <v>20662.4</v>
      </c>
      <c r="W15" s="28">
        <v>9997</v>
      </c>
      <c r="X15" s="28">
        <v>10583.9</v>
      </c>
      <c r="Y15" s="29" t="s">
        <v>114</v>
      </c>
      <c r="Z15" s="27">
        <v>1094</v>
      </c>
      <c r="AA15" s="32">
        <v>854</v>
      </c>
      <c r="AB15" s="28">
        <v>301</v>
      </c>
      <c r="AC15" s="28">
        <v>631</v>
      </c>
      <c r="AD15" s="32">
        <v>13159.9</v>
      </c>
      <c r="AE15" s="28">
        <v>297207.8</v>
      </c>
      <c r="AF15" s="28">
        <v>545.5</v>
      </c>
      <c r="AG15" s="28">
        <v>23923.8</v>
      </c>
      <c r="AH15" s="28">
        <v>62.4</v>
      </c>
      <c r="AI15" s="28">
        <v>1069</v>
      </c>
      <c r="AJ15" s="28">
        <v>322.1</v>
      </c>
      <c r="AK15" s="28">
        <v>12962.9</v>
      </c>
      <c r="AL15" s="28">
        <v>562.8</v>
      </c>
      <c r="AQ15" s="1" t="s">
        <v>119</v>
      </c>
    </row>
    <row r="16" spans="1:38" ht="12.75">
      <c r="A16" s="29" t="s">
        <v>115</v>
      </c>
      <c r="B16" s="31">
        <v>71820</v>
      </c>
      <c r="C16" s="31">
        <v>7012.4</v>
      </c>
      <c r="D16" s="31">
        <v>4718.9</v>
      </c>
      <c r="E16" s="31">
        <v>11151.7</v>
      </c>
      <c r="F16" s="31">
        <v>1315.7</v>
      </c>
      <c r="G16" s="31">
        <v>459.3</v>
      </c>
      <c r="H16" s="31">
        <v>65760.8</v>
      </c>
      <c r="I16" s="31">
        <v>1407.4</v>
      </c>
      <c r="J16" s="54">
        <f>SUM(B16:I16)</f>
        <v>163646.19999999998</v>
      </c>
      <c r="K16" s="31">
        <v>4236.8</v>
      </c>
      <c r="L16" s="31">
        <v>2185.8</v>
      </c>
      <c r="M16" s="29" t="s">
        <v>115</v>
      </c>
      <c r="N16" s="28">
        <f>O16-SUM(K16:L16)</f>
        <v>4702.4</v>
      </c>
      <c r="O16" s="54">
        <v>11125</v>
      </c>
      <c r="P16" s="30">
        <v>174771.4</v>
      </c>
      <c r="Q16" s="31">
        <v>4121.1</v>
      </c>
      <c r="R16" s="31">
        <v>441.3</v>
      </c>
      <c r="S16" s="31">
        <v>3879.8</v>
      </c>
      <c r="T16" s="31">
        <v>176.7</v>
      </c>
      <c r="U16" s="31">
        <v>427.5</v>
      </c>
      <c r="V16" s="54">
        <v>14838.4</v>
      </c>
      <c r="W16" s="31">
        <v>8623.7</v>
      </c>
      <c r="X16" s="31">
        <v>10273.7</v>
      </c>
      <c r="Y16" s="29" t="s">
        <v>115</v>
      </c>
      <c r="Z16" s="27">
        <v>1001.7</v>
      </c>
      <c r="AA16" s="28">
        <v>845.97</v>
      </c>
      <c r="AB16" s="28">
        <v>275</v>
      </c>
      <c r="AC16" s="28">
        <v>649</v>
      </c>
      <c r="AD16" s="28">
        <v>11974.9</v>
      </c>
      <c r="AE16" s="31">
        <v>287383.2</v>
      </c>
      <c r="AF16" s="28">
        <v>500.2</v>
      </c>
      <c r="AG16" s="28">
        <v>23268.7</v>
      </c>
      <c r="AH16" s="28">
        <v>71.7</v>
      </c>
      <c r="AI16" s="28">
        <v>894.6</v>
      </c>
      <c r="AJ16" s="28">
        <v>280.2</v>
      </c>
      <c r="AK16" s="28">
        <v>12535</v>
      </c>
      <c r="AL16" s="34">
        <v>522.2</v>
      </c>
    </row>
    <row r="17" spans="1:38" ht="12.75">
      <c r="A17" s="29" t="s">
        <v>117</v>
      </c>
      <c r="B17" s="31">
        <v>88526</v>
      </c>
      <c r="C17" s="31">
        <v>6681</v>
      </c>
      <c r="D17" s="31">
        <v>12109</v>
      </c>
      <c r="E17" s="31">
        <v>14984</v>
      </c>
      <c r="F17" s="31">
        <v>1966</v>
      </c>
      <c r="G17" s="31">
        <v>564</v>
      </c>
      <c r="H17" s="31">
        <v>72156</v>
      </c>
      <c r="I17" s="31">
        <v>1298</v>
      </c>
      <c r="J17" s="54">
        <v>198284</v>
      </c>
      <c r="K17" s="31">
        <v>5718</v>
      </c>
      <c r="L17" s="31">
        <v>2356</v>
      </c>
      <c r="M17" s="29" t="s">
        <v>117</v>
      </c>
      <c r="N17" s="28">
        <v>6786</v>
      </c>
      <c r="O17" s="54">
        <v>14905</v>
      </c>
      <c r="P17" s="30">
        <f>O17+J17</f>
        <v>213189</v>
      </c>
      <c r="Q17" s="31">
        <v>8127</v>
      </c>
      <c r="R17" s="31">
        <v>782</v>
      </c>
      <c r="S17" s="31">
        <v>6291</v>
      </c>
      <c r="T17" s="31">
        <v>197</v>
      </c>
      <c r="U17" s="31">
        <v>797</v>
      </c>
      <c r="V17" s="54">
        <v>25186</v>
      </c>
      <c r="W17" s="31">
        <v>13729</v>
      </c>
      <c r="X17" s="31">
        <v>10252</v>
      </c>
      <c r="Y17" s="29" t="s">
        <v>117</v>
      </c>
      <c r="Z17" s="27">
        <v>921</v>
      </c>
      <c r="AA17" s="28">
        <v>878.65</v>
      </c>
      <c r="AB17" s="32">
        <v>271</v>
      </c>
      <c r="AC17" s="28">
        <v>712</v>
      </c>
      <c r="AD17" s="28">
        <v>11388</v>
      </c>
      <c r="AE17" s="31">
        <v>233862</v>
      </c>
      <c r="AF17" s="28">
        <v>549.9</v>
      </c>
      <c r="AG17" s="28">
        <v>23060.1</v>
      </c>
      <c r="AH17" s="28">
        <v>73.18</v>
      </c>
      <c r="AI17" s="28">
        <v>1235.7</v>
      </c>
      <c r="AJ17" s="28">
        <v>301.9</v>
      </c>
      <c r="AK17" s="28">
        <v>12178.2</v>
      </c>
      <c r="AL17" s="28">
        <v>564.9</v>
      </c>
    </row>
    <row r="18" spans="1:38" ht="12.75">
      <c r="A18" s="29" t="s">
        <v>126</v>
      </c>
      <c r="B18" s="31">
        <v>83131.7</v>
      </c>
      <c r="C18" s="31">
        <v>7244.3</v>
      </c>
      <c r="D18" s="31">
        <v>7931.3</v>
      </c>
      <c r="E18" s="31">
        <v>14172</v>
      </c>
      <c r="F18" s="31">
        <v>2432.4</v>
      </c>
      <c r="G18" s="31">
        <v>477.6</v>
      </c>
      <c r="H18" s="31">
        <v>68636.9</v>
      </c>
      <c r="I18" s="31">
        <v>1207.1</v>
      </c>
      <c r="J18" s="54">
        <v>185233.3</v>
      </c>
      <c r="K18" s="31">
        <v>5469.4</v>
      </c>
      <c r="L18" s="31">
        <v>2346.9</v>
      </c>
      <c r="M18" s="29" t="s">
        <v>126</v>
      </c>
      <c r="N18" s="28">
        <v>5314.3</v>
      </c>
      <c r="O18" s="54">
        <v>13129.5</v>
      </c>
      <c r="P18" s="30">
        <v>198362.8</v>
      </c>
      <c r="Q18" s="31">
        <v>6774.4</v>
      </c>
      <c r="R18" s="31">
        <v>674.1</v>
      </c>
      <c r="S18" s="31">
        <v>7593.1</v>
      </c>
      <c r="T18" s="31">
        <v>169.7</v>
      </c>
      <c r="U18" s="31">
        <v>793.4</v>
      </c>
      <c r="V18" s="54">
        <v>24353.5</v>
      </c>
      <c r="W18" s="31">
        <v>16428.6</v>
      </c>
      <c r="X18" s="31">
        <v>9399.3</v>
      </c>
      <c r="Y18" s="29" t="s">
        <v>126</v>
      </c>
      <c r="Z18" s="27">
        <v>873</v>
      </c>
      <c r="AA18" s="31">
        <v>906.84</v>
      </c>
      <c r="AB18" s="28">
        <v>276</v>
      </c>
      <c r="AC18" s="28">
        <v>750</v>
      </c>
      <c r="AD18" s="31">
        <v>11710.3</v>
      </c>
      <c r="AE18" s="31">
        <v>237088.4</v>
      </c>
      <c r="AF18" s="31">
        <v>549.1</v>
      </c>
      <c r="AG18" s="31">
        <v>23631.3</v>
      </c>
      <c r="AH18" s="31">
        <v>73.01</v>
      </c>
      <c r="AI18" s="31">
        <v>1185.5</v>
      </c>
      <c r="AJ18" s="31">
        <v>359</v>
      </c>
      <c r="AK18" s="31">
        <v>12832.9</v>
      </c>
      <c r="AL18" s="31">
        <v>718.1</v>
      </c>
    </row>
    <row r="19" spans="1:38" ht="12.75">
      <c r="A19" s="29" t="s">
        <v>127</v>
      </c>
      <c r="B19" s="31">
        <v>91793.4</v>
      </c>
      <c r="C19" s="31">
        <v>7629.6</v>
      </c>
      <c r="D19" s="31">
        <v>7684</v>
      </c>
      <c r="E19" s="31">
        <v>14709</v>
      </c>
      <c r="F19" s="31">
        <v>2353.6</v>
      </c>
      <c r="G19" s="31">
        <v>471.6</v>
      </c>
      <c r="H19" s="31">
        <v>69354.5</v>
      </c>
      <c r="I19" s="31">
        <v>1220.6</v>
      </c>
      <c r="J19" s="54">
        <v>195217.2</v>
      </c>
      <c r="K19" s="31">
        <v>5599.9</v>
      </c>
      <c r="L19" s="31">
        <v>2738</v>
      </c>
      <c r="M19" s="29" t="s">
        <v>127</v>
      </c>
      <c r="N19" s="28">
        <v>5045.5</v>
      </c>
      <c r="O19" s="54">
        <v>13384.4</v>
      </c>
      <c r="P19" s="30">
        <v>208601.5</v>
      </c>
      <c r="Q19" s="31">
        <v>7993.3</v>
      </c>
      <c r="R19" s="31">
        <v>641.1</v>
      </c>
      <c r="S19" s="31">
        <v>8131.2</v>
      </c>
      <c r="T19" s="31">
        <v>172.5</v>
      </c>
      <c r="U19" s="31">
        <v>990.7</v>
      </c>
      <c r="V19" s="54">
        <v>27977.9</v>
      </c>
      <c r="W19" s="31">
        <v>18499</v>
      </c>
      <c r="X19" s="31">
        <v>9969.5</v>
      </c>
      <c r="Y19" s="29" t="s">
        <v>127</v>
      </c>
      <c r="Z19" s="27">
        <v>870.1</v>
      </c>
      <c r="AA19" s="32">
        <v>948.94</v>
      </c>
      <c r="AB19" s="31">
        <v>274</v>
      </c>
      <c r="AC19" s="32">
        <v>802.625</v>
      </c>
      <c r="AD19" s="31">
        <v>12104.5</v>
      </c>
      <c r="AE19" s="31">
        <v>281171.8</v>
      </c>
      <c r="AF19" s="31">
        <v>552.2</v>
      </c>
      <c r="AG19" s="31">
        <v>23905.3</v>
      </c>
      <c r="AH19" s="31">
        <v>92.93</v>
      </c>
      <c r="AI19" s="31">
        <v>1014.6</v>
      </c>
      <c r="AJ19" s="31">
        <v>391.2</v>
      </c>
      <c r="AK19" s="31">
        <v>14811.1</v>
      </c>
      <c r="AL19" s="31">
        <v>851.7</v>
      </c>
    </row>
    <row r="20" spans="1:38" ht="12.75">
      <c r="A20" s="29" t="s">
        <v>128</v>
      </c>
      <c r="B20" s="55">
        <v>93355.3</v>
      </c>
      <c r="C20" s="55">
        <v>7150.8</v>
      </c>
      <c r="D20" s="55">
        <v>8423.7</v>
      </c>
      <c r="E20" s="55">
        <v>15097</v>
      </c>
      <c r="F20" s="55">
        <v>1443.6</v>
      </c>
      <c r="G20" s="55">
        <v>479.6</v>
      </c>
      <c r="H20" s="55">
        <v>75806.7</v>
      </c>
      <c r="I20" s="55">
        <v>1327.9</v>
      </c>
      <c r="J20" s="56">
        <v>203084.6</v>
      </c>
      <c r="K20" s="55">
        <v>6333.7</v>
      </c>
      <c r="L20" s="55">
        <v>2314.1</v>
      </c>
      <c r="M20" s="29" t="s">
        <v>128</v>
      </c>
      <c r="N20" s="31">
        <f>O20-L20-K20</f>
        <v>5549.7</v>
      </c>
      <c r="O20" s="48">
        <v>14197.5</v>
      </c>
      <c r="P20" s="35">
        <f>O20+J20</f>
        <v>217282.1</v>
      </c>
      <c r="Q20" s="34">
        <v>4863.5</v>
      </c>
      <c r="R20" s="34">
        <v>618.4</v>
      </c>
      <c r="S20" s="34">
        <v>7437.8</v>
      </c>
      <c r="T20" s="34">
        <v>167.9</v>
      </c>
      <c r="U20" s="34">
        <v>762.3</v>
      </c>
      <c r="V20" s="35">
        <v>24289.4</v>
      </c>
      <c r="W20" s="34">
        <v>22631.8</v>
      </c>
      <c r="X20" s="34">
        <v>10317.1</v>
      </c>
      <c r="Y20" s="29" t="s">
        <v>128</v>
      </c>
      <c r="Z20" s="33">
        <v>955.9</v>
      </c>
      <c r="AA20" s="36">
        <v>973.07</v>
      </c>
      <c r="AB20" s="36">
        <v>288</v>
      </c>
      <c r="AC20" s="36">
        <v>852.895</v>
      </c>
      <c r="AD20" s="36">
        <v>16608.71</v>
      </c>
      <c r="AE20" s="31">
        <v>355519.7</v>
      </c>
      <c r="AF20" s="36">
        <v>519.37</v>
      </c>
      <c r="AG20" s="36">
        <v>22181.12</v>
      </c>
      <c r="AH20" s="36">
        <v>69.01</v>
      </c>
      <c r="AI20" s="36">
        <v>1242.11</v>
      </c>
      <c r="AJ20" s="36">
        <v>393.44</v>
      </c>
      <c r="AK20" s="36">
        <v>15840.4</v>
      </c>
      <c r="AL20" s="36">
        <v>786.75</v>
      </c>
    </row>
    <row r="21" spans="1:38" ht="12.75">
      <c r="A21" s="29" t="s">
        <v>131</v>
      </c>
      <c r="B21" s="55">
        <v>96692.9</v>
      </c>
      <c r="C21" s="55">
        <v>7925.9</v>
      </c>
      <c r="D21" s="55">
        <v>9970.1</v>
      </c>
      <c r="E21" s="55">
        <v>18955.4</v>
      </c>
      <c r="F21" s="55">
        <v>2152.2</v>
      </c>
      <c r="G21" s="55">
        <v>550.7</v>
      </c>
      <c r="H21" s="55">
        <v>78570.2</v>
      </c>
      <c r="I21" s="55">
        <v>1196.1</v>
      </c>
      <c r="J21" s="56">
        <v>216013.5</v>
      </c>
      <c r="K21" s="55">
        <v>5748.6</v>
      </c>
      <c r="L21" s="55">
        <v>3075.9</v>
      </c>
      <c r="M21" s="29" t="s">
        <v>131</v>
      </c>
      <c r="N21" s="31">
        <f>O21-L21-K21</f>
        <v>5937</v>
      </c>
      <c r="O21" s="48">
        <v>14761.5</v>
      </c>
      <c r="P21" s="35">
        <f>O21+J21</f>
        <v>230775</v>
      </c>
      <c r="Q21" s="34">
        <v>9182.5</v>
      </c>
      <c r="R21" s="34">
        <v>756.9</v>
      </c>
      <c r="S21" s="34">
        <v>5833.6</v>
      </c>
      <c r="T21" s="34">
        <v>163.4</v>
      </c>
      <c r="U21" s="34">
        <v>1053.6</v>
      </c>
      <c r="V21" s="35">
        <v>29755.3</v>
      </c>
      <c r="W21" s="34">
        <v>25884.1</v>
      </c>
      <c r="X21" s="34">
        <v>10220.1</v>
      </c>
      <c r="Y21" s="29" t="s">
        <v>131</v>
      </c>
      <c r="Z21" s="33">
        <v>990.4</v>
      </c>
      <c r="AA21" s="36">
        <v>987.02</v>
      </c>
      <c r="AB21" s="36">
        <v>262</v>
      </c>
      <c r="AC21" s="36">
        <v>825</v>
      </c>
      <c r="AD21" s="36">
        <v>17646.81</v>
      </c>
      <c r="AE21" s="31">
        <v>348187.9</v>
      </c>
      <c r="AF21" s="36">
        <v>493.26</v>
      </c>
      <c r="AG21" s="36">
        <v>28470.6</v>
      </c>
      <c r="AH21" s="36">
        <v>47.06</v>
      </c>
      <c r="AI21" s="36">
        <v>1297.85</v>
      </c>
      <c r="AJ21" s="36">
        <v>382.57</v>
      </c>
      <c r="AK21" s="36">
        <v>14743.56</v>
      </c>
      <c r="AL21" s="36">
        <v>794.4</v>
      </c>
    </row>
    <row r="22" spans="1:38" ht="12.75">
      <c r="A22" s="29" t="s">
        <v>132</v>
      </c>
      <c r="B22" s="55">
        <f>SUM(B26:B63)</f>
        <v>99181.7</v>
      </c>
      <c r="C22" s="55">
        <f aca="true" t="shared" si="0" ref="C22:I22">SUM(C26:C63)</f>
        <v>7245.6</v>
      </c>
      <c r="D22" s="55">
        <f t="shared" si="0"/>
        <v>8887.099999999999</v>
      </c>
      <c r="E22" s="55">
        <f t="shared" si="0"/>
        <v>19731.2</v>
      </c>
      <c r="F22" s="55">
        <f t="shared" si="0"/>
        <v>2039.8999999999999</v>
      </c>
      <c r="G22" s="55">
        <f t="shared" si="0"/>
        <v>444.80000000000007</v>
      </c>
      <c r="H22" s="55">
        <f t="shared" si="0"/>
        <v>80679.09999999999</v>
      </c>
      <c r="I22" s="55">
        <f t="shared" si="0"/>
        <v>1689.1000000000001</v>
      </c>
      <c r="J22" s="56">
        <v>219899.7</v>
      </c>
      <c r="K22" s="55">
        <v>7060.2</v>
      </c>
      <c r="L22" s="55">
        <v>2265.5</v>
      </c>
      <c r="M22" s="29" t="s">
        <v>132</v>
      </c>
      <c r="N22" s="31">
        <f>O22-L22-K22</f>
        <v>5241.000000000001</v>
      </c>
      <c r="O22" s="48">
        <v>14566.7</v>
      </c>
      <c r="P22" s="35">
        <f>O22+J22</f>
        <v>234466.40000000002</v>
      </c>
      <c r="Q22" s="34">
        <v>7168.1</v>
      </c>
      <c r="R22" s="34">
        <v>640.3</v>
      </c>
      <c r="S22" s="34">
        <v>7200.7</v>
      </c>
      <c r="T22" s="34">
        <v>169.2</v>
      </c>
      <c r="U22" s="34">
        <v>1171.1</v>
      </c>
      <c r="V22" s="35">
        <v>27719</v>
      </c>
      <c r="W22" s="34">
        <v>22276.2</v>
      </c>
      <c r="X22" s="34">
        <v>9634.4</v>
      </c>
      <c r="Y22" s="29" t="s">
        <v>132</v>
      </c>
      <c r="Z22" s="33">
        <v>730.9</v>
      </c>
      <c r="AA22" s="36" t="s">
        <v>129</v>
      </c>
      <c r="AB22" s="36">
        <v>262</v>
      </c>
      <c r="AC22" s="36">
        <v>865</v>
      </c>
      <c r="AD22" s="36" t="s">
        <v>129</v>
      </c>
      <c r="AE22" s="31">
        <v>285029.3</v>
      </c>
      <c r="AF22" s="36" t="s">
        <v>129</v>
      </c>
      <c r="AG22" s="36" t="s">
        <v>129</v>
      </c>
      <c r="AH22" s="36" t="s">
        <v>129</v>
      </c>
      <c r="AI22" s="36" t="s">
        <v>129</v>
      </c>
      <c r="AJ22" s="36" t="s">
        <v>129</v>
      </c>
      <c r="AK22" s="36" t="s">
        <v>129</v>
      </c>
      <c r="AL22" s="36" t="s">
        <v>129</v>
      </c>
    </row>
    <row r="23" spans="1:38" ht="12.75">
      <c r="A23" s="26"/>
      <c r="B23" s="55"/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26"/>
      <c r="N23" s="31"/>
      <c r="O23" s="31"/>
      <c r="P23" s="31"/>
      <c r="Q23" s="34"/>
      <c r="R23" s="34"/>
      <c r="S23" s="34"/>
      <c r="T23" s="34"/>
      <c r="U23" s="34"/>
      <c r="V23" s="35"/>
      <c r="W23" s="34"/>
      <c r="X23" s="34"/>
      <c r="Y23" s="26"/>
      <c r="Z23" s="33"/>
      <c r="AA23" s="36"/>
      <c r="AB23" s="36"/>
      <c r="AC23" s="36"/>
      <c r="AD23" s="36"/>
      <c r="AE23" s="31"/>
      <c r="AF23" s="36"/>
      <c r="AG23" s="36"/>
      <c r="AH23" s="36"/>
      <c r="AI23" s="36"/>
      <c r="AJ23" s="36"/>
      <c r="AK23" s="36"/>
      <c r="AL23" s="36"/>
    </row>
    <row r="24" spans="1:38" ht="12.75">
      <c r="A24" s="15" t="s">
        <v>132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5" t="s">
        <v>132</v>
      </c>
      <c r="N24" s="31"/>
      <c r="O24" s="31"/>
      <c r="P24" s="34"/>
      <c r="Q24" s="34"/>
      <c r="R24" s="34"/>
      <c r="S24" s="34"/>
      <c r="T24" s="34"/>
      <c r="U24" s="34"/>
      <c r="V24" s="34"/>
      <c r="W24" s="34"/>
      <c r="X24" s="34"/>
      <c r="Y24" s="15" t="s">
        <v>132</v>
      </c>
      <c r="Z24" s="33"/>
      <c r="AA24" s="34"/>
      <c r="AB24" s="34"/>
      <c r="AC24" s="34"/>
      <c r="AD24" s="34"/>
      <c r="AE24" s="31"/>
      <c r="AF24" s="34"/>
      <c r="AG24" s="37"/>
      <c r="AH24" s="34"/>
      <c r="AI24" s="34"/>
      <c r="AJ24" s="34"/>
      <c r="AK24" s="34"/>
      <c r="AL24" s="34"/>
    </row>
    <row r="25" spans="1:38" ht="12.75">
      <c r="A25" s="15" t="s">
        <v>56</v>
      </c>
      <c r="B25" s="55"/>
      <c r="C25" s="55"/>
      <c r="D25" s="55"/>
      <c r="E25" s="55"/>
      <c r="F25" s="31" t="s">
        <v>1</v>
      </c>
      <c r="G25" s="55"/>
      <c r="H25" s="55"/>
      <c r="I25" s="55"/>
      <c r="J25" s="55"/>
      <c r="K25" s="55"/>
      <c r="L25" s="55"/>
      <c r="M25" s="15" t="s">
        <v>56</v>
      </c>
      <c r="N25" s="34"/>
      <c r="O25" s="34"/>
      <c r="P25" s="28"/>
      <c r="Q25" s="34"/>
      <c r="R25" s="28"/>
      <c r="S25" s="34"/>
      <c r="T25" s="28"/>
      <c r="U25" s="34"/>
      <c r="V25" s="34"/>
      <c r="W25" s="34"/>
      <c r="X25" s="34"/>
      <c r="Y25" s="15" t="s">
        <v>56</v>
      </c>
      <c r="Z25" s="33"/>
      <c r="AA25" s="34"/>
      <c r="AB25" s="34"/>
      <c r="AC25" s="34"/>
      <c r="AD25" s="34"/>
      <c r="AE25" s="34"/>
      <c r="AF25" s="34"/>
      <c r="AG25" s="37"/>
      <c r="AH25" s="34"/>
      <c r="AI25" s="34"/>
      <c r="AJ25" s="34"/>
      <c r="AK25" s="34"/>
      <c r="AL25" s="34"/>
    </row>
    <row r="26" spans="1:38" ht="12.75">
      <c r="A26" s="29" t="s">
        <v>57</v>
      </c>
      <c r="B26" s="28">
        <v>14241</v>
      </c>
      <c r="C26" s="28">
        <v>436</v>
      </c>
      <c r="D26" s="28">
        <v>60</v>
      </c>
      <c r="E26" s="28">
        <v>4152</v>
      </c>
      <c r="F26" s="28">
        <v>52</v>
      </c>
      <c r="G26" s="28">
        <v>16</v>
      </c>
      <c r="H26" s="28">
        <v>16</v>
      </c>
      <c r="I26" s="28" t="s">
        <v>58</v>
      </c>
      <c r="J26" s="30">
        <f>SUM(B26:I26)</f>
        <v>18973</v>
      </c>
      <c r="K26" s="28">
        <v>857</v>
      </c>
      <c r="L26" s="28">
        <v>202</v>
      </c>
      <c r="M26" s="29" t="s">
        <v>57</v>
      </c>
      <c r="N26" s="28">
        <f aca="true" t="shared" si="1" ref="N26:N63">O26-(K26+L26)</f>
        <v>389</v>
      </c>
      <c r="O26" s="30">
        <v>1448</v>
      </c>
      <c r="P26" s="30">
        <f>O26+J26</f>
        <v>20421</v>
      </c>
      <c r="Q26" s="28">
        <v>1554.1</v>
      </c>
      <c r="R26" s="28">
        <v>19</v>
      </c>
      <c r="S26" s="28">
        <v>3</v>
      </c>
      <c r="T26" s="28">
        <v>0</v>
      </c>
      <c r="U26" s="28">
        <v>81</v>
      </c>
      <c r="V26" s="30">
        <v>2189.1</v>
      </c>
      <c r="W26" s="28">
        <v>2181</v>
      </c>
      <c r="X26" s="28" t="s">
        <v>58</v>
      </c>
      <c r="Y26" s="29" t="s">
        <v>57</v>
      </c>
      <c r="Z26" s="27">
        <v>544</v>
      </c>
      <c r="AA26" s="36" t="s">
        <v>129</v>
      </c>
      <c r="AB26" s="36" t="s">
        <v>129</v>
      </c>
      <c r="AC26" s="36" t="s">
        <v>129</v>
      </c>
      <c r="AD26" s="36" t="s">
        <v>129</v>
      </c>
      <c r="AE26" s="28">
        <v>15380</v>
      </c>
      <c r="AF26" s="36" t="s">
        <v>129</v>
      </c>
      <c r="AG26" s="36" t="s">
        <v>129</v>
      </c>
      <c r="AH26" s="36" t="s">
        <v>129</v>
      </c>
      <c r="AI26" s="36" t="s">
        <v>129</v>
      </c>
      <c r="AJ26" s="36" t="s">
        <v>129</v>
      </c>
      <c r="AK26" s="36" t="s">
        <v>129</v>
      </c>
      <c r="AL26" s="36" t="s">
        <v>129</v>
      </c>
    </row>
    <row r="27" spans="1:38" ht="12.75">
      <c r="A27" s="29" t="s">
        <v>59</v>
      </c>
      <c r="B27" s="28">
        <v>163.9</v>
      </c>
      <c r="C27" s="28" t="s">
        <v>58</v>
      </c>
      <c r="D27" s="28" t="s">
        <v>58</v>
      </c>
      <c r="E27" s="28">
        <v>58.8</v>
      </c>
      <c r="F27" s="28" t="s">
        <v>58</v>
      </c>
      <c r="G27" s="28">
        <v>18.9</v>
      </c>
      <c r="H27" s="28">
        <v>5.2</v>
      </c>
      <c r="I27" s="28" t="s">
        <v>58</v>
      </c>
      <c r="J27" s="30">
        <f aca="true" t="shared" si="2" ref="J27:J53">SUM(B27:I27)</f>
        <v>246.79999999999998</v>
      </c>
      <c r="K27" s="28" t="s">
        <v>58</v>
      </c>
      <c r="L27" s="28">
        <v>0.4</v>
      </c>
      <c r="M27" s="29" t="s">
        <v>59</v>
      </c>
      <c r="N27" s="28">
        <f t="shared" si="1"/>
        <v>8.6</v>
      </c>
      <c r="O27" s="30">
        <v>9</v>
      </c>
      <c r="P27" s="30">
        <f aca="true" t="shared" si="3" ref="P27:P53">O27+J27</f>
        <v>255.79999999999998</v>
      </c>
      <c r="Q27" s="28">
        <v>0.5</v>
      </c>
      <c r="R27" s="28">
        <v>1.3</v>
      </c>
      <c r="S27" s="28">
        <v>18.4</v>
      </c>
      <c r="T27" s="28" t="s">
        <v>58</v>
      </c>
      <c r="U27" s="28" t="s">
        <v>58</v>
      </c>
      <c r="V27" s="30">
        <v>30.5</v>
      </c>
      <c r="W27" s="28" t="s">
        <v>58</v>
      </c>
      <c r="X27" s="28" t="s">
        <v>58</v>
      </c>
      <c r="Y27" s="29" t="s">
        <v>59</v>
      </c>
      <c r="Z27" s="27" t="s">
        <v>58</v>
      </c>
      <c r="AA27" s="36" t="s">
        <v>129</v>
      </c>
      <c r="AB27" s="36" t="s">
        <v>129</v>
      </c>
      <c r="AC27" s="36" t="s">
        <v>129</v>
      </c>
      <c r="AD27" s="36" t="s">
        <v>129</v>
      </c>
      <c r="AE27" s="28">
        <v>23.4</v>
      </c>
      <c r="AF27" s="36" t="s">
        <v>129</v>
      </c>
      <c r="AG27" s="36" t="s">
        <v>129</v>
      </c>
      <c r="AH27" s="36" t="s">
        <v>129</v>
      </c>
      <c r="AI27" s="36" t="s">
        <v>129</v>
      </c>
      <c r="AJ27" s="36" t="s">
        <v>129</v>
      </c>
      <c r="AK27" s="36" t="s">
        <v>129</v>
      </c>
      <c r="AL27" s="36" t="s">
        <v>129</v>
      </c>
    </row>
    <row r="28" spans="1:38" ht="12.75">
      <c r="A28" s="29" t="s">
        <v>61</v>
      </c>
      <c r="B28" s="28">
        <v>4008.5</v>
      </c>
      <c r="C28" s="28" t="s">
        <v>58</v>
      </c>
      <c r="D28" s="28" t="s">
        <v>58</v>
      </c>
      <c r="E28" s="28">
        <v>12.6</v>
      </c>
      <c r="F28" s="28" t="s">
        <v>58</v>
      </c>
      <c r="G28" s="28">
        <v>2.8</v>
      </c>
      <c r="H28" s="28">
        <v>54.6</v>
      </c>
      <c r="I28" s="28" t="s">
        <v>58</v>
      </c>
      <c r="J28" s="30">
        <f t="shared" si="2"/>
        <v>4078.5</v>
      </c>
      <c r="K28" s="28">
        <v>0.9</v>
      </c>
      <c r="L28" s="28">
        <v>3.8</v>
      </c>
      <c r="M28" s="29" t="s">
        <v>61</v>
      </c>
      <c r="N28" s="28">
        <f t="shared" si="1"/>
        <v>59.8</v>
      </c>
      <c r="O28" s="30">
        <v>64.5</v>
      </c>
      <c r="P28" s="30">
        <f t="shared" si="3"/>
        <v>4143</v>
      </c>
      <c r="Q28" s="28" t="s">
        <v>58</v>
      </c>
      <c r="R28" s="28">
        <v>6.9</v>
      </c>
      <c r="S28" s="28">
        <v>116</v>
      </c>
      <c r="T28" s="28">
        <v>3.8</v>
      </c>
      <c r="U28" s="28">
        <v>0.5</v>
      </c>
      <c r="V28" s="30">
        <v>137.9</v>
      </c>
      <c r="W28" s="28">
        <v>0.6</v>
      </c>
      <c r="X28" s="28">
        <v>558.6</v>
      </c>
      <c r="Y28" s="29" t="s">
        <v>61</v>
      </c>
      <c r="Z28" s="27">
        <v>24.7</v>
      </c>
      <c r="AA28" s="36" t="s">
        <v>129</v>
      </c>
      <c r="AB28" s="36" t="s">
        <v>129</v>
      </c>
      <c r="AC28" s="36" t="s">
        <v>129</v>
      </c>
      <c r="AD28" s="36" t="s">
        <v>129</v>
      </c>
      <c r="AE28" s="28">
        <v>1099.7</v>
      </c>
      <c r="AF28" s="36" t="s">
        <v>129</v>
      </c>
      <c r="AG28" s="36" t="s">
        <v>129</v>
      </c>
      <c r="AH28" s="36" t="s">
        <v>129</v>
      </c>
      <c r="AI28" s="36" t="s">
        <v>129</v>
      </c>
      <c r="AJ28" s="36" t="s">
        <v>129</v>
      </c>
      <c r="AK28" s="36" t="s">
        <v>129</v>
      </c>
      <c r="AL28" s="36" t="s">
        <v>129</v>
      </c>
    </row>
    <row r="29" spans="1:38" ht="12.75">
      <c r="A29" s="29" t="s">
        <v>62</v>
      </c>
      <c r="B29" s="28">
        <v>5590.3</v>
      </c>
      <c r="C29" s="28">
        <v>2.5</v>
      </c>
      <c r="D29" s="28">
        <v>3.6</v>
      </c>
      <c r="E29" s="28">
        <v>1714</v>
      </c>
      <c r="F29" s="28">
        <v>9.3</v>
      </c>
      <c r="G29" s="28">
        <v>6</v>
      </c>
      <c r="H29" s="28">
        <v>4410</v>
      </c>
      <c r="I29" s="28">
        <v>15.9</v>
      </c>
      <c r="J29" s="30">
        <f t="shared" si="2"/>
        <v>11751.6</v>
      </c>
      <c r="K29" s="28">
        <v>56.6</v>
      </c>
      <c r="L29" s="28">
        <v>33.1</v>
      </c>
      <c r="M29" s="29" t="s">
        <v>62</v>
      </c>
      <c r="N29" s="28">
        <f t="shared" si="1"/>
        <v>379.40000000000003</v>
      </c>
      <c r="O29" s="30">
        <v>469.1</v>
      </c>
      <c r="P29" s="30">
        <f t="shared" si="3"/>
        <v>12220.7</v>
      </c>
      <c r="Q29" s="28">
        <v>0.9</v>
      </c>
      <c r="R29" s="28">
        <v>1.8</v>
      </c>
      <c r="S29" s="28">
        <v>89.4</v>
      </c>
      <c r="T29" s="28">
        <v>23.5</v>
      </c>
      <c r="U29" s="28">
        <v>0.2</v>
      </c>
      <c r="V29" s="30">
        <v>138</v>
      </c>
      <c r="W29" s="28" t="s">
        <v>58</v>
      </c>
      <c r="X29" s="28">
        <v>1253.3</v>
      </c>
      <c r="Y29" s="29" t="s">
        <v>62</v>
      </c>
      <c r="Z29" s="27">
        <v>136.5</v>
      </c>
      <c r="AA29" s="36" t="s">
        <v>129</v>
      </c>
      <c r="AB29" s="36" t="s">
        <v>129</v>
      </c>
      <c r="AC29" s="36" t="s">
        <v>129</v>
      </c>
      <c r="AD29" s="36" t="s">
        <v>129</v>
      </c>
      <c r="AE29" s="28">
        <v>4959.9</v>
      </c>
      <c r="AF29" s="36" t="s">
        <v>129</v>
      </c>
      <c r="AG29" s="36" t="s">
        <v>129</v>
      </c>
      <c r="AH29" s="36" t="s">
        <v>129</v>
      </c>
      <c r="AI29" s="36" t="s">
        <v>129</v>
      </c>
      <c r="AJ29" s="36" t="s">
        <v>129</v>
      </c>
      <c r="AK29" s="36" t="s">
        <v>129</v>
      </c>
      <c r="AL29" s="36" t="s">
        <v>129</v>
      </c>
    </row>
    <row r="30" spans="1:38" ht="12.75">
      <c r="A30" s="29" t="s">
        <v>113</v>
      </c>
      <c r="B30" s="28">
        <v>4391.8</v>
      </c>
      <c r="C30" s="28">
        <v>7</v>
      </c>
      <c r="D30" s="28" t="s">
        <v>58</v>
      </c>
      <c r="E30" s="28">
        <v>140.3</v>
      </c>
      <c r="F30" s="28">
        <v>2.3</v>
      </c>
      <c r="G30" s="28">
        <v>31.7</v>
      </c>
      <c r="H30" s="28">
        <v>92.5</v>
      </c>
      <c r="I30" s="28">
        <v>3.1</v>
      </c>
      <c r="J30" s="30">
        <f t="shared" si="2"/>
        <v>4668.700000000001</v>
      </c>
      <c r="K30" s="28">
        <v>199.2</v>
      </c>
      <c r="L30" s="28">
        <v>30.9</v>
      </c>
      <c r="M30" s="29" t="s">
        <v>113</v>
      </c>
      <c r="N30" s="28">
        <f t="shared" si="1"/>
        <v>268.5</v>
      </c>
      <c r="O30" s="30">
        <v>498.6</v>
      </c>
      <c r="P30" s="30">
        <f t="shared" si="3"/>
        <v>5167.300000000001</v>
      </c>
      <c r="Q30" s="28">
        <v>38</v>
      </c>
      <c r="R30" s="28">
        <v>6.4</v>
      </c>
      <c r="S30" s="28">
        <v>23.5</v>
      </c>
      <c r="T30" s="28">
        <v>18.2</v>
      </c>
      <c r="U30" s="28">
        <v>24</v>
      </c>
      <c r="V30" s="30">
        <v>193.5</v>
      </c>
      <c r="W30" s="28" t="s">
        <v>60</v>
      </c>
      <c r="X30" s="28" t="s">
        <v>58</v>
      </c>
      <c r="Y30" s="29" t="s">
        <v>113</v>
      </c>
      <c r="Z30" s="27">
        <v>2.9</v>
      </c>
      <c r="AA30" s="36" t="s">
        <v>129</v>
      </c>
      <c r="AB30" s="36" t="s">
        <v>129</v>
      </c>
      <c r="AC30" s="36" t="s">
        <v>129</v>
      </c>
      <c r="AD30" s="36" t="s">
        <v>129</v>
      </c>
      <c r="AE30" s="28">
        <v>25.4</v>
      </c>
      <c r="AF30" s="36" t="s">
        <v>129</v>
      </c>
      <c r="AG30" s="36" t="s">
        <v>129</v>
      </c>
      <c r="AH30" s="36" t="s">
        <v>129</v>
      </c>
      <c r="AI30" s="36" t="s">
        <v>129</v>
      </c>
      <c r="AJ30" s="36" t="s">
        <v>129</v>
      </c>
      <c r="AK30" s="36" t="s">
        <v>129</v>
      </c>
      <c r="AL30" s="36" t="s">
        <v>129</v>
      </c>
    </row>
    <row r="31" spans="1:38" ht="12.75">
      <c r="A31" s="29" t="s">
        <v>63</v>
      </c>
      <c r="B31" s="28">
        <v>123.3</v>
      </c>
      <c r="C31" s="28" t="s">
        <v>58</v>
      </c>
      <c r="D31" s="28" t="s">
        <v>58</v>
      </c>
      <c r="E31" s="28">
        <v>0.5</v>
      </c>
      <c r="F31" s="28">
        <v>0.2</v>
      </c>
      <c r="G31" s="28" t="s">
        <v>58</v>
      </c>
      <c r="H31" s="28" t="s">
        <v>58</v>
      </c>
      <c r="I31" s="28" t="s">
        <v>58</v>
      </c>
      <c r="J31" s="30">
        <f t="shared" si="2"/>
        <v>124</v>
      </c>
      <c r="K31" s="28" t="s">
        <v>58</v>
      </c>
      <c r="L31" s="28" t="s">
        <v>58</v>
      </c>
      <c r="M31" s="29" t="s">
        <v>63</v>
      </c>
      <c r="N31" s="28">
        <f t="shared" si="1"/>
        <v>10.2</v>
      </c>
      <c r="O31" s="30">
        <v>10.2</v>
      </c>
      <c r="P31" s="30">
        <f t="shared" si="3"/>
        <v>134.2</v>
      </c>
      <c r="Q31" s="28">
        <v>8.2</v>
      </c>
      <c r="R31" s="28" t="s">
        <v>58</v>
      </c>
      <c r="S31" s="28" t="s">
        <v>58</v>
      </c>
      <c r="T31" s="28" t="s">
        <v>58</v>
      </c>
      <c r="U31" s="28" t="s">
        <v>58</v>
      </c>
      <c r="V31" s="30">
        <v>8.2</v>
      </c>
      <c r="W31" s="28" t="s">
        <v>58</v>
      </c>
      <c r="X31" s="28" t="s">
        <v>58</v>
      </c>
      <c r="Y31" s="29" t="s">
        <v>63</v>
      </c>
      <c r="Z31" s="27" t="s">
        <v>58</v>
      </c>
      <c r="AA31" s="36" t="s">
        <v>129</v>
      </c>
      <c r="AB31" s="36" t="s">
        <v>129</v>
      </c>
      <c r="AC31" s="36" t="s">
        <v>129</v>
      </c>
      <c r="AD31" s="36" t="s">
        <v>129</v>
      </c>
      <c r="AE31" s="28">
        <v>49.3</v>
      </c>
      <c r="AF31" s="36" t="s">
        <v>129</v>
      </c>
      <c r="AG31" s="36" t="s">
        <v>129</v>
      </c>
      <c r="AH31" s="36" t="s">
        <v>129</v>
      </c>
      <c r="AI31" s="36" t="s">
        <v>129</v>
      </c>
      <c r="AJ31" s="36" t="s">
        <v>129</v>
      </c>
      <c r="AK31" s="36" t="s">
        <v>129</v>
      </c>
      <c r="AL31" s="36" t="s">
        <v>129</v>
      </c>
    </row>
    <row r="32" spans="1:38" ht="12.75">
      <c r="A32" s="29" t="s">
        <v>64</v>
      </c>
      <c r="B32" s="28">
        <v>1303</v>
      </c>
      <c r="C32" s="28">
        <v>208</v>
      </c>
      <c r="D32" s="28">
        <v>961</v>
      </c>
      <c r="E32" s="28">
        <v>739</v>
      </c>
      <c r="F32" s="28">
        <v>20</v>
      </c>
      <c r="G32" s="28">
        <v>48</v>
      </c>
      <c r="H32" s="28">
        <v>2593</v>
      </c>
      <c r="I32" s="28" t="s">
        <v>58</v>
      </c>
      <c r="J32" s="30">
        <f t="shared" si="2"/>
        <v>5872</v>
      </c>
      <c r="K32" s="28">
        <v>177</v>
      </c>
      <c r="L32" s="28">
        <v>263</v>
      </c>
      <c r="M32" s="29" t="s">
        <v>64</v>
      </c>
      <c r="N32" s="28">
        <f t="shared" si="1"/>
        <v>169</v>
      </c>
      <c r="O32" s="30">
        <v>609</v>
      </c>
      <c r="P32" s="30">
        <f t="shared" si="3"/>
        <v>6481</v>
      </c>
      <c r="Q32" s="28">
        <v>2661</v>
      </c>
      <c r="R32" s="28">
        <v>84.9</v>
      </c>
      <c r="S32" s="28">
        <v>504</v>
      </c>
      <c r="T32" s="28" t="s">
        <v>58</v>
      </c>
      <c r="U32" s="28">
        <v>852</v>
      </c>
      <c r="V32" s="30">
        <v>4015.9</v>
      </c>
      <c r="W32" s="28">
        <v>8787</v>
      </c>
      <c r="X32" s="28" t="s">
        <v>58</v>
      </c>
      <c r="Y32" s="29" t="s">
        <v>64</v>
      </c>
      <c r="Z32" s="27" t="s">
        <v>58</v>
      </c>
      <c r="AA32" s="36" t="s">
        <v>129</v>
      </c>
      <c r="AB32" s="36" t="s">
        <v>129</v>
      </c>
      <c r="AC32" s="36" t="s">
        <v>129</v>
      </c>
      <c r="AD32" s="36" t="s">
        <v>129</v>
      </c>
      <c r="AE32" s="28">
        <v>15510</v>
      </c>
      <c r="AF32" s="36" t="s">
        <v>129</v>
      </c>
      <c r="AG32" s="36" t="s">
        <v>129</v>
      </c>
      <c r="AH32" s="36" t="s">
        <v>129</v>
      </c>
      <c r="AI32" s="36" t="s">
        <v>129</v>
      </c>
      <c r="AJ32" s="36" t="s">
        <v>129</v>
      </c>
      <c r="AK32" s="36" t="s">
        <v>129</v>
      </c>
      <c r="AL32" s="36" t="s">
        <v>129</v>
      </c>
    </row>
    <row r="33" spans="1:38" ht="12.75">
      <c r="A33" s="29" t="s">
        <v>65</v>
      </c>
      <c r="B33" s="28">
        <v>3298</v>
      </c>
      <c r="C33" s="28">
        <v>41</v>
      </c>
      <c r="D33" s="28">
        <v>1079</v>
      </c>
      <c r="E33" s="28">
        <v>24.4</v>
      </c>
      <c r="F33" s="28" t="s">
        <v>58</v>
      </c>
      <c r="G33" s="28" t="s">
        <v>58</v>
      </c>
      <c r="H33" s="28">
        <v>10808.2</v>
      </c>
      <c r="I33" s="28">
        <v>185</v>
      </c>
      <c r="J33" s="30">
        <f t="shared" si="2"/>
        <v>15435.6</v>
      </c>
      <c r="K33" s="28">
        <v>128</v>
      </c>
      <c r="L33" s="28">
        <v>36</v>
      </c>
      <c r="M33" s="29" t="s">
        <v>65</v>
      </c>
      <c r="N33" s="28">
        <f t="shared" si="1"/>
        <v>14.099999999999994</v>
      </c>
      <c r="O33" s="30">
        <v>178.1</v>
      </c>
      <c r="P33" s="30">
        <f t="shared" si="3"/>
        <v>15613.7</v>
      </c>
      <c r="Q33" s="28">
        <v>1.5</v>
      </c>
      <c r="R33" s="28">
        <v>1.3</v>
      </c>
      <c r="S33" s="28">
        <v>802</v>
      </c>
      <c r="T33" s="28" t="s">
        <v>58</v>
      </c>
      <c r="U33" s="28">
        <v>2</v>
      </c>
      <c r="V33" s="30">
        <v>932.8</v>
      </c>
      <c r="W33" s="28">
        <v>1814</v>
      </c>
      <c r="X33" s="28" t="s">
        <v>58</v>
      </c>
      <c r="Y33" s="29" t="s">
        <v>65</v>
      </c>
      <c r="Z33" s="27" t="s">
        <v>58</v>
      </c>
      <c r="AA33" s="36" t="s">
        <v>129</v>
      </c>
      <c r="AB33" s="36" t="s">
        <v>129</v>
      </c>
      <c r="AC33" s="36" t="s">
        <v>129</v>
      </c>
      <c r="AD33" s="36" t="s">
        <v>129</v>
      </c>
      <c r="AE33" s="28">
        <v>5130</v>
      </c>
      <c r="AF33" s="36" t="s">
        <v>129</v>
      </c>
      <c r="AG33" s="36" t="s">
        <v>129</v>
      </c>
      <c r="AH33" s="36" t="s">
        <v>129</v>
      </c>
      <c r="AI33" s="36" t="s">
        <v>129</v>
      </c>
      <c r="AJ33" s="36" t="s">
        <v>129</v>
      </c>
      <c r="AK33" s="36" t="s">
        <v>129</v>
      </c>
      <c r="AL33" s="36" t="s">
        <v>129</v>
      </c>
    </row>
    <row r="34" spans="1:38" ht="12.75">
      <c r="A34" s="29" t="s">
        <v>66</v>
      </c>
      <c r="B34" s="28">
        <v>118.3</v>
      </c>
      <c r="C34" s="28" t="s">
        <v>58</v>
      </c>
      <c r="D34" s="28">
        <v>0.1</v>
      </c>
      <c r="E34" s="28">
        <v>676.6</v>
      </c>
      <c r="F34" s="28">
        <v>2.4</v>
      </c>
      <c r="G34" s="28">
        <v>4.3</v>
      </c>
      <c r="H34" s="28">
        <v>547.3</v>
      </c>
      <c r="I34" s="28">
        <v>28.7</v>
      </c>
      <c r="J34" s="30">
        <f t="shared" si="2"/>
        <v>1377.7</v>
      </c>
      <c r="K34" s="28">
        <v>0.3</v>
      </c>
      <c r="L34" s="28">
        <v>0</v>
      </c>
      <c r="M34" s="29" t="s">
        <v>66</v>
      </c>
      <c r="N34" s="28">
        <f t="shared" si="1"/>
        <v>23.2</v>
      </c>
      <c r="O34" s="30">
        <v>23.5</v>
      </c>
      <c r="P34" s="30">
        <f>O34+J34-1</f>
        <v>1400.2</v>
      </c>
      <c r="Q34" s="28">
        <v>0.1</v>
      </c>
      <c r="R34" s="28">
        <v>1.2</v>
      </c>
      <c r="S34" s="28">
        <v>4.5</v>
      </c>
      <c r="T34" s="28">
        <v>0.4</v>
      </c>
      <c r="U34" s="28" t="s">
        <v>58</v>
      </c>
      <c r="V34" s="30">
        <v>5</v>
      </c>
      <c r="W34" s="28" t="s">
        <v>60</v>
      </c>
      <c r="X34" s="28" t="s">
        <v>58</v>
      </c>
      <c r="Y34" s="29" t="s">
        <v>66</v>
      </c>
      <c r="Z34" s="27" t="s">
        <v>58</v>
      </c>
      <c r="AA34" s="36" t="s">
        <v>129</v>
      </c>
      <c r="AB34" s="36" t="s">
        <v>129</v>
      </c>
      <c r="AC34" s="36" t="s">
        <v>129</v>
      </c>
      <c r="AD34" s="36" t="s">
        <v>129</v>
      </c>
      <c r="AE34" s="28">
        <v>531</v>
      </c>
      <c r="AF34" s="36" t="s">
        <v>129</v>
      </c>
      <c r="AG34" s="36" t="s">
        <v>129</v>
      </c>
      <c r="AH34" s="36" t="s">
        <v>129</v>
      </c>
      <c r="AI34" s="36" t="s">
        <v>129</v>
      </c>
      <c r="AJ34" s="36" t="s">
        <v>129</v>
      </c>
      <c r="AK34" s="36" t="s">
        <v>129</v>
      </c>
      <c r="AL34" s="36" t="s">
        <v>129</v>
      </c>
    </row>
    <row r="35" spans="1:38" ht="12.75">
      <c r="A35" s="29" t="s">
        <v>67</v>
      </c>
      <c r="B35" s="28">
        <v>563.1</v>
      </c>
      <c r="C35" s="28">
        <v>2.5</v>
      </c>
      <c r="D35" s="28">
        <v>10.6</v>
      </c>
      <c r="E35" s="28">
        <v>633.2</v>
      </c>
      <c r="F35" s="28" t="s">
        <v>58</v>
      </c>
      <c r="G35" s="28">
        <v>6.3</v>
      </c>
      <c r="H35" s="28">
        <v>483.6</v>
      </c>
      <c r="I35" s="28">
        <v>7.8</v>
      </c>
      <c r="J35" s="30">
        <f t="shared" si="2"/>
        <v>1707.1000000000001</v>
      </c>
      <c r="K35" s="28">
        <v>0.2</v>
      </c>
      <c r="L35" s="28" t="s">
        <v>58</v>
      </c>
      <c r="M35" s="29" t="s">
        <v>67</v>
      </c>
      <c r="N35" s="28">
        <f t="shared" si="1"/>
        <v>14</v>
      </c>
      <c r="O35" s="30">
        <v>14.2</v>
      </c>
      <c r="P35" s="30">
        <f>O35+J35-1</f>
        <v>1720.3000000000002</v>
      </c>
      <c r="Q35" s="28" t="s">
        <v>58</v>
      </c>
      <c r="R35" s="28">
        <v>2.3</v>
      </c>
      <c r="S35" s="28">
        <v>37</v>
      </c>
      <c r="T35" s="28">
        <v>0.1</v>
      </c>
      <c r="U35" s="28" t="s">
        <v>58</v>
      </c>
      <c r="V35" s="30">
        <v>49.6</v>
      </c>
      <c r="W35" s="28" t="s">
        <v>58</v>
      </c>
      <c r="X35" s="28" t="s">
        <v>58</v>
      </c>
      <c r="Y35" s="29" t="s">
        <v>67</v>
      </c>
      <c r="Z35" s="27" t="s">
        <v>58</v>
      </c>
      <c r="AA35" s="36" t="s">
        <v>129</v>
      </c>
      <c r="AB35" s="36" t="s">
        <v>129</v>
      </c>
      <c r="AC35" s="36" t="s">
        <v>129</v>
      </c>
      <c r="AD35" s="36" t="s">
        <v>129</v>
      </c>
      <c r="AE35" s="28">
        <v>0</v>
      </c>
      <c r="AF35" s="36" t="s">
        <v>129</v>
      </c>
      <c r="AG35" s="36" t="s">
        <v>129</v>
      </c>
      <c r="AH35" s="36" t="s">
        <v>129</v>
      </c>
      <c r="AI35" s="36" t="s">
        <v>129</v>
      </c>
      <c r="AJ35" s="36" t="s">
        <v>129</v>
      </c>
      <c r="AK35" s="36" t="s">
        <v>129</v>
      </c>
      <c r="AL35" s="36" t="s">
        <v>129</v>
      </c>
    </row>
    <row r="36" spans="1:38" ht="12.75">
      <c r="A36" s="29" t="s">
        <v>112</v>
      </c>
      <c r="B36" s="28">
        <v>3420.2</v>
      </c>
      <c r="C36" s="28">
        <v>0.3</v>
      </c>
      <c r="D36" s="28">
        <v>0.1</v>
      </c>
      <c r="E36" s="28">
        <v>304</v>
      </c>
      <c r="F36" s="28">
        <v>8.5</v>
      </c>
      <c r="G36" s="28">
        <v>12</v>
      </c>
      <c r="H36" s="28">
        <v>153.9</v>
      </c>
      <c r="I36" s="28">
        <v>9</v>
      </c>
      <c r="J36" s="30">
        <f t="shared" si="2"/>
        <v>3908</v>
      </c>
      <c r="K36" s="32">
        <v>80.3</v>
      </c>
      <c r="L36" s="28">
        <v>63.7</v>
      </c>
      <c r="M36" s="29" t="s">
        <v>112</v>
      </c>
      <c r="N36" s="28">
        <f t="shared" si="1"/>
        <v>136.7</v>
      </c>
      <c r="O36" s="30">
        <v>280.7</v>
      </c>
      <c r="P36" s="30">
        <f>O36+J36+1</f>
        <v>4189.7</v>
      </c>
      <c r="Q36" s="28">
        <v>18.4</v>
      </c>
      <c r="R36" s="28">
        <v>1.3</v>
      </c>
      <c r="S36" s="32">
        <v>33.4</v>
      </c>
      <c r="T36" s="28">
        <v>13.4</v>
      </c>
      <c r="U36" s="28">
        <v>0</v>
      </c>
      <c r="V36" s="30">
        <v>73.2</v>
      </c>
      <c r="W36" s="28" t="s">
        <v>58</v>
      </c>
      <c r="X36" s="28">
        <v>1</v>
      </c>
      <c r="Y36" s="29" t="s">
        <v>112</v>
      </c>
      <c r="Z36" s="27">
        <v>5</v>
      </c>
      <c r="AA36" s="36" t="s">
        <v>129</v>
      </c>
      <c r="AB36" s="36" t="s">
        <v>129</v>
      </c>
      <c r="AC36" s="36" t="s">
        <v>129</v>
      </c>
      <c r="AD36" s="36" t="s">
        <v>129</v>
      </c>
      <c r="AE36" s="32">
        <v>348.8</v>
      </c>
      <c r="AF36" s="36" t="s">
        <v>129</v>
      </c>
      <c r="AG36" s="36" t="s">
        <v>129</v>
      </c>
      <c r="AH36" s="36" t="s">
        <v>129</v>
      </c>
      <c r="AI36" s="36" t="s">
        <v>129</v>
      </c>
      <c r="AJ36" s="36" t="s">
        <v>129</v>
      </c>
      <c r="AK36" s="36" t="s">
        <v>129</v>
      </c>
      <c r="AL36" s="36" t="s">
        <v>129</v>
      </c>
    </row>
    <row r="37" spans="1:38" ht="12.75">
      <c r="A37" s="29" t="s">
        <v>68</v>
      </c>
      <c r="B37" s="28">
        <v>3802</v>
      </c>
      <c r="C37" s="28">
        <v>1629</v>
      </c>
      <c r="D37" s="28">
        <v>187</v>
      </c>
      <c r="E37" s="28">
        <v>3029</v>
      </c>
      <c r="F37" s="28">
        <v>1394</v>
      </c>
      <c r="G37" s="28">
        <v>15</v>
      </c>
      <c r="H37" s="28">
        <v>247</v>
      </c>
      <c r="I37" s="28" t="s">
        <v>58</v>
      </c>
      <c r="J37" s="30">
        <f t="shared" si="2"/>
        <v>10303</v>
      </c>
      <c r="K37" s="28">
        <v>401</v>
      </c>
      <c r="L37" s="28">
        <v>315</v>
      </c>
      <c r="M37" s="29" t="s">
        <v>68</v>
      </c>
      <c r="N37" s="28">
        <f t="shared" si="1"/>
        <v>256</v>
      </c>
      <c r="O37" s="30">
        <v>972</v>
      </c>
      <c r="P37" s="30">
        <f t="shared" si="3"/>
        <v>11275</v>
      </c>
      <c r="Q37" s="28">
        <v>501</v>
      </c>
      <c r="R37" s="28">
        <v>32</v>
      </c>
      <c r="S37" s="28">
        <v>1</v>
      </c>
      <c r="T37" s="28">
        <v>5</v>
      </c>
      <c r="U37" s="28">
        <v>18</v>
      </c>
      <c r="V37" s="30">
        <v>1212</v>
      </c>
      <c r="W37" s="28">
        <v>610</v>
      </c>
      <c r="X37" s="28" t="s">
        <v>58</v>
      </c>
      <c r="Y37" s="29" t="s">
        <v>68</v>
      </c>
      <c r="Z37" s="27">
        <v>1</v>
      </c>
      <c r="AA37" s="36" t="s">
        <v>129</v>
      </c>
      <c r="AB37" s="36" t="s">
        <v>129</v>
      </c>
      <c r="AC37" s="36" t="s">
        <v>129</v>
      </c>
      <c r="AD37" s="36" t="s">
        <v>129</v>
      </c>
      <c r="AE37" s="28">
        <v>23328</v>
      </c>
      <c r="AF37" s="36" t="s">
        <v>129</v>
      </c>
      <c r="AG37" s="36" t="s">
        <v>129</v>
      </c>
      <c r="AH37" s="36" t="s">
        <v>129</v>
      </c>
      <c r="AI37" s="36" t="s">
        <v>129</v>
      </c>
      <c r="AJ37" s="36" t="s">
        <v>129</v>
      </c>
      <c r="AK37" s="36" t="s">
        <v>129</v>
      </c>
      <c r="AL37" s="36" t="s">
        <v>129</v>
      </c>
    </row>
    <row r="38" spans="1:38" ht="12.75">
      <c r="A38" s="29" t="s">
        <v>69</v>
      </c>
      <c r="B38" s="28">
        <v>590.3</v>
      </c>
      <c r="C38" s="28">
        <v>1.2</v>
      </c>
      <c r="D38" s="28" t="s">
        <v>58</v>
      </c>
      <c r="E38" s="28">
        <v>0</v>
      </c>
      <c r="F38" s="28">
        <v>0.5</v>
      </c>
      <c r="G38" s="28">
        <v>0</v>
      </c>
      <c r="H38" s="28" t="s">
        <v>58</v>
      </c>
      <c r="I38" s="28" t="s">
        <v>58</v>
      </c>
      <c r="J38" s="30">
        <f t="shared" si="2"/>
        <v>592</v>
      </c>
      <c r="K38" s="28" t="s">
        <v>58</v>
      </c>
      <c r="L38" s="28" t="s">
        <v>58</v>
      </c>
      <c r="M38" s="29" t="s">
        <v>69</v>
      </c>
      <c r="N38" s="28">
        <f t="shared" si="1"/>
        <v>6.3</v>
      </c>
      <c r="O38" s="30">
        <v>6.3</v>
      </c>
      <c r="P38" s="30">
        <f t="shared" si="3"/>
        <v>598.3</v>
      </c>
      <c r="Q38" s="28">
        <v>1.3</v>
      </c>
      <c r="R38" s="28">
        <v>0.3</v>
      </c>
      <c r="S38" s="28" t="s">
        <v>58</v>
      </c>
      <c r="T38" s="28" t="s">
        <v>58</v>
      </c>
      <c r="U38" s="28" t="s">
        <v>58</v>
      </c>
      <c r="V38" s="30">
        <v>1.6</v>
      </c>
      <c r="W38" s="28">
        <v>2</v>
      </c>
      <c r="X38" s="28" t="s">
        <v>58</v>
      </c>
      <c r="Y38" s="29" t="s">
        <v>69</v>
      </c>
      <c r="Z38" s="27" t="s">
        <v>58</v>
      </c>
      <c r="AA38" s="36" t="s">
        <v>129</v>
      </c>
      <c r="AB38" s="36" t="s">
        <v>129</v>
      </c>
      <c r="AC38" s="36" t="s">
        <v>129</v>
      </c>
      <c r="AD38" s="36" t="s">
        <v>129</v>
      </c>
      <c r="AE38" s="28">
        <v>275.5</v>
      </c>
      <c r="AF38" s="36" t="s">
        <v>129</v>
      </c>
      <c r="AG38" s="36" t="s">
        <v>129</v>
      </c>
      <c r="AH38" s="36" t="s">
        <v>129</v>
      </c>
      <c r="AI38" s="36" t="s">
        <v>129</v>
      </c>
      <c r="AJ38" s="36" t="s">
        <v>129</v>
      </c>
      <c r="AK38" s="36" t="s">
        <v>129</v>
      </c>
      <c r="AL38" s="36" t="s">
        <v>129</v>
      </c>
    </row>
    <row r="39" spans="1:38" ht="12.75">
      <c r="A39" s="29" t="s">
        <v>70</v>
      </c>
      <c r="B39" s="28">
        <v>1559.7</v>
      </c>
      <c r="C39" s="28">
        <v>574.3</v>
      </c>
      <c r="D39" s="28">
        <v>240.6</v>
      </c>
      <c r="E39" s="28">
        <v>1144.4</v>
      </c>
      <c r="F39" s="28">
        <v>0.1</v>
      </c>
      <c r="G39" s="28">
        <v>89</v>
      </c>
      <c r="H39" s="28">
        <v>6521.9</v>
      </c>
      <c r="I39" s="28">
        <v>101.5</v>
      </c>
      <c r="J39" s="30">
        <f t="shared" si="2"/>
        <v>10231.5</v>
      </c>
      <c r="K39" s="28">
        <v>2786.4</v>
      </c>
      <c r="L39" s="28">
        <v>258.4</v>
      </c>
      <c r="M39" s="29" t="s">
        <v>70</v>
      </c>
      <c r="N39" s="28">
        <f t="shared" si="1"/>
        <v>638.2999999999997</v>
      </c>
      <c r="O39" s="30">
        <v>3683.1</v>
      </c>
      <c r="P39" s="30">
        <f t="shared" si="3"/>
        <v>13914.6</v>
      </c>
      <c r="Q39" s="28">
        <v>227.6</v>
      </c>
      <c r="R39" s="28">
        <v>87.6</v>
      </c>
      <c r="S39" s="28">
        <v>693.4</v>
      </c>
      <c r="T39" s="28">
        <v>47.9</v>
      </c>
      <c r="U39" s="28">
        <v>0.4</v>
      </c>
      <c r="V39" s="30">
        <v>6976.9</v>
      </c>
      <c r="W39" s="28">
        <v>828.6</v>
      </c>
      <c r="X39" s="28" t="s">
        <v>58</v>
      </c>
      <c r="Y39" s="29" t="s">
        <v>70</v>
      </c>
      <c r="Z39" s="27">
        <v>1.8</v>
      </c>
      <c r="AA39" s="36" t="s">
        <v>129</v>
      </c>
      <c r="AB39" s="36" t="s">
        <v>129</v>
      </c>
      <c r="AC39" s="36" t="s">
        <v>129</v>
      </c>
      <c r="AD39" s="36" t="s">
        <v>129</v>
      </c>
      <c r="AE39" s="28">
        <v>2975</v>
      </c>
      <c r="AF39" s="36" t="s">
        <v>129</v>
      </c>
      <c r="AG39" s="36" t="s">
        <v>129</v>
      </c>
      <c r="AH39" s="36" t="s">
        <v>129</v>
      </c>
      <c r="AI39" s="36" t="s">
        <v>129</v>
      </c>
      <c r="AJ39" s="36" t="s">
        <v>129</v>
      </c>
      <c r="AK39" s="36" t="s">
        <v>129</v>
      </c>
      <c r="AL39" s="36" t="s">
        <v>129</v>
      </c>
    </row>
    <row r="40" spans="1:38" ht="12.75">
      <c r="A40" s="29" t="s">
        <v>71</v>
      </c>
      <c r="B40" s="28">
        <v>2284</v>
      </c>
      <c r="C40" s="28">
        <v>3586.6</v>
      </c>
      <c r="D40" s="28">
        <v>662</v>
      </c>
      <c r="E40" s="28">
        <v>1560</v>
      </c>
      <c r="F40" s="28">
        <v>125</v>
      </c>
      <c r="G40" s="28">
        <v>37</v>
      </c>
      <c r="H40" s="28">
        <v>1516</v>
      </c>
      <c r="I40" s="28">
        <v>1</v>
      </c>
      <c r="J40" s="30">
        <f t="shared" si="2"/>
        <v>9771.6</v>
      </c>
      <c r="K40" s="28">
        <v>774</v>
      </c>
      <c r="L40" s="28">
        <v>605</v>
      </c>
      <c r="M40" s="29" t="s">
        <v>71</v>
      </c>
      <c r="N40" s="28">
        <f t="shared" si="1"/>
        <v>277</v>
      </c>
      <c r="O40" s="30">
        <v>1656</v>
      </c>
      <c r="P40" s="30">
        <f t="shared" si="3"/>
        <v>11427.6</v>
      </c>
      <c r="Q40" s="28">
        <v>355</v>
      </c>
      <c r="R40" s="28">
        <v>15</v>
      </c>
      <c r="S40" s="28">
        <v>5</v>
      </c>
      <c r="T40" s="28">
        <v>8</v>
      </c>
      <c r="U40" s="28">
        <v>3</v>
      </c>
      <c r="V40" s="30">
        <v>3409.7</v>
      </c>
      <c r="W40" s="28">
        <v>4618</v>
      </c>
      <c r="X40" s="28" t="s">
        <v>58</v>
      </c>
      <c r="Y40" s="29" t="s">
        <v>71</v>
      </c>
      <c r="Z40" s="27">
        <v>33</v>
      </c>
      <c r="AA40" s="36" t="s">
        <v>129</v>
      </c>
      <c r="AB40" s="36" t="s">
        <v>129</v>
      </c>
      <c r="AC40" s="36" t="s">
        <v>129</v>
      </c>
      <c r="AD40" s="36" t="s">
        <v>129</v>
      </c>
      <c r="AE40" s="28">
        <v>60648</v>
      </c>
      <c r="AF40" s="36" t="s">
        <v>129</v>
      </c>
      <c r="AG40" s="36" t="s">
        <v>129</v>
      </c>
      <c r="AH40" s="36" t="s">
        <v>129</v>
      </c>
      <c r="AI40" s="36" t="s">
        <v>129</v>
      </c>
      <c r="AJ40" s="36" t="s">
        <v>129</v>
      </c>
      <c r="AK40" s="36" t="s">
        <v>129</v>
      </c>
      <c r="AL40" s="36" t="s">
        <v>129</v>
      </c>
    </row>
    <row r="41" spans="1:38" ht="12.75">
      <c r="A41" s="29" t="s">
        <v>72</v>
      </c>
      <c r="B41" s="28">
        <v>397</v>
      </c>
      <c r="C41" s="28" t="s">
        <v>58</v>
      </c>
      <c r="D41" s="28" t="s">
        <v>58</v>
      </c>
      <c r="E41" s="28">
        <v>11.5</v>
      </c>
      <c r="F41" s="28" t="s">
        <v>58</v>
      </c>
      <c r="G41" s="28" t="s">
        <v>58</v>
      </c>
      <c r="H41" s="28" t="s">
        <v>58</v>
      </c>
      <c r="I41" s="28" t="s">
        <v>58</v>
      </c>
      <c r="J41" s="30">
        <f t="shared" si="2"/>
        <v>408.5</v>
      </c>
      <c r="K41" s="28" t="s">
        <v>58</v>
      </c>
      <c r="L41" s="28" t="s">
        <v>58</v>
      </c>
      <c r="M41" s="29" t="s">
        <v>72</v>
      </c>
      <c r="N41" s="28">
        <f t="shared" si="1"/>
        <v>6.5</v>
      </c>
      <c r="O41" s="30">
        <v>6.5</v>
      </c>
      <c r="P41" s="30">
        <f t="shared" si="3"/>
        <v>415</v>
      </c>
      <c r="Q41" s="28" t="s">
        <v>58</v>
      </c>
      <c r="R41" s="28">
        <v>0.5</v>
      </c>
      <c r="S41" s="28" t="s">
        <v>60</v>
      </c>
      <c r="T41" s="28" t="s">
        <v>58</v>
      </c>
      <c r="U41" s="28" t="s">
        <v>58</v>
      </c>
      <c r="V41" s="30">
        <v>0.7</v>
      </c>
      <c r="W41" s="28" t="s">
        <v>58</v>
      </c>
      <c r="X41" s="28" t="s">
        <v>58</v>
      </c>
      <c r="Y41" s="29" t="s">
        <v>72</v>
      </c>
      <c r="Z41" s="27" t="s">
        <v>58</v>
      </c>
      <c r="AA41" s="36" t="s">
        <v>129</v>
      </c>
      <c r="AB41" s="36" t="s">
        <v>129</v>
      </c>
      <c r="AC41" s="36" t="s">
        <v>129</v>
      </c>
      <c r="AD41" s="36" t="s">
        <v>129</v>
      </c>
      <c r="AE41" s="28">
        <v>21.3</v>
      </c>
      <c r="AF41" s="36" t="s">
        <v>129</v>
      </c>
      <c r="AG41" s="36" t="s">
        <v>129</v>
      </c>
      <c r="AH41" s="36" t="s">
        <v>129</v>
      </c>
      <c r="AI41" s="36" t="s">
        <v>129</v>
      </c>
      <c r="AJ41" s="36" t="s">
        <v>129</v>
      </c>
      <c r="AK41" s="36" t="s">
        <v>129</v>
      </c>
      <c r="AL41" s="36" t="s">
        <v>129</v>
      </c>
    </row>
    <row r="42" spans="1:38" ht="12.75">
      <c r="A42" s="29" t="s">
        <v>73</v>
      </c>
      <c r="B42" s="28">
        <v>203.9</v>
      </c>
      <c r="C42" s="28" t="s">
        <v>58</v>
      </c>
      <c r="D42" s="28" t="s">
        <v>58</v>
      </c>
      <c r="E42" s="28">
        <v>25.7</v>
      </c>
      <c r="F42" s="28" t="s">
        <v>58</v>
      </c>
      <c r="G42" s="28">
        <v>2.1</v>
      </c>
      <c r="H42" s="28">
        <v>0.7</v>
      </c>
      <c r="I42" s="28" t="s">
        <v>58</v>
      </c>
      <c r="J42" s="30">
        <f t="shared" si="2"/>
        <v>232.39999999999998</v>
      </c>
      <c r="K42" s="28">
        <v>0.3</v>
      </c>
      <c r="L42" s="28">
        <v>0.6</v>
      </c>
      <c r="M42" s="29" t="s">
        <v>73</v>
      </c>
      <c r="N42" s="28">
        <f t="shared" si="1"/>
        <v>3</v>
      </c>
      <c r="O42" s="30">
        <v>3.9</v>
      </c>
      <c r="P42" s="30">
        <f>O42+J42-1</f>
        <v>235.29999999999998</v>
      </c>
      <c r="Q42" s="28" t="s">
        <v>58</v>
      </c>
      <c r="R42" s="32">
        <v>0.9</v>
      </c>
      <c r="S42" s="28">
        <v>4.8</v>
      </c>
      <c r="T42" s="28">
        <v>0</v>
      </c>
      <c r="U42" s="28">
        <v>0</v>
      </c>
      <c r="V42" s="30">
        <v>7.1</v>
      </c>
      <c r="W42" s="28">
        <v>7.7</v>
      </c>
      <c r="X42" s="28">
        <v>35</v>
      </c>
      <c r="Y42" s="29" t="s">
        <v>73</v>
      </c>
      <c r="Z42" s="27">
        <v>20.1</v>
      </c>
      <c r="AA42" s="36" t="s">
        <v>129</v>
      </c>
      <c r="AB42" s="36" t="s">
        <v>129</v>
      </c>
      <c r="AC42" s="36" t="s">
        <v>129</v>
      </c>
      <c r="AD42" s="36" t="s">
        <v>129</v>
      </c>
      <c r="AE42" s="28">
        <v>0.3</v>
      </c>
      <c r="AF42" s="36" t="s">
        <v>129</v>
      </c>
      <c r="AG42" s="36" t="s">
        <v>129</v>
      </c>
      <c r="AH42" s="36" t="s">
        <v>129</v>
      </c>
      <c r="AI42" s="36" t="s">
        <v>129</v>
      </c>
      <c r="AJ42" s="36" t="s">
        <v>129</v>
      </c>
      <c r="AK42" s="36" t="s">
        <v>129</v>
      </c>
      <c r="AL42" s="36" t="s">
        <v>129</v>
      </c>
    </row>
    <row r="43" spans="1:38" ht="12.75">
      <c r="A43" s="29" t="s">
        <v>74</v>
      </c>
      <c r="B43" s="28">
        <v>46</v>
      </c>
      <c r="C43" s="28" t="s">
        <v>58</v>
      </c>
      <c r="D43" s="28" t="s">
        <v>58</v>
      </c>
      <c r="E43" s="28">
        <v>9.3</v>
      </c>
      <c r="F43" s="28" t="s">
        <v>58</v>
      </c>
      <c r="G43" s="28" t="s">
        <v>58</v>
      </c>
      <c r="H43" s="28" t="s">
        <v>58</v>
      </c>
      <c r="I43" s="28" t="s">
        <v>58</v>
      </c>
      <c r="J43" s="30">
        <f t="shared" si="2"/>
        <v>55.3</v>
      </c>
      <c r="K43" s="28" t="s">
        <v>58</v>
      </c>
      <c r="L43" s="28">
        <v>0</v>
      </c>
      <c r="M43" s="29" t="s">
        <v>74</v>
      </c>
      <c r="N43" s="28">
        <f t="shared" si="1"/>
        <v>3.6</v>
      </c>
      <c r="O43" s="30">
        <v>3.6</v>
      </c>
      <c r="P43" s="30">
        <f t="shared" si="3"/>
        <v>58.9</v>
      </c>
      <c r="Q43" s="28" t="s">
        <v>58</v>
      </c>
      <c r="R43" s="28">
        <v>1.1</v>
      </c>
      <c r="S43" s="28" t="s">
        <v>60</v>
      </c>
      <c r="T43" s="28" t="s">
        <v>58</v>
      </c>
      <c r="U43" s="28" t="s">
        <v>58</v>
      </c>
      <c r="V43" s="30">
        <v>2.5</v>
      </c>
      <c r="W43" s="28">
        <v>5.2</v>
      </c>
      <c r="X43" s="28" t="s">
        <v>58</v>
      </c>
      <c r="Y43" s="29" t="s">
        <v>74</v>
      </c>
      <c r="Z43" s="27" t="s">
        <v>58</v>
      </c>
      <c r="AA43" s="36" t="s">
        <v>129</v>
      </c>
      <c r="AB43" s="36" t="s">
        <v>129</v>
      </c>
      <c r="AC43" s="36" t="s">
        <v>129</v>
      </c>
      <c r="AD43" s="36" t="s">
        <v>129</v>
      </c>
      <c r="AE43" s="28">
        <v>13.7</v>
      </c>
      <c r="AF43" s="36" t="s">
        <v>129</v>
      </c>
      <c r="AG43" s="36" t="s">
        <v>129</v>
      </c>
      <c r="AH43" s="36" t="s">
        <v>129</v>
      </c>
      <c r="AI43" s="36" t="s">
        <v>129</v>
      </c>
      <c r="AJ43" s="36" t="s">
        <v>129</v>
      </c>
      <c r="AK43" s="36" t="s">
        <v>129</v>
      </c>
      <c r="AL43" s="36" t="s">
        <v>129</v>
      </c>
    </row>
    <row r="44" spans="1:38" ht="12.75">
      <c r="A44" s="29" t="s">
        <v>75</v>
      </c>
      <c r="B44" s="28">
        <v>345.1</v>
      </c>
      <c r="C44" s="28">
        <v>0.1</v>
      </c>
      <c r="D44" s="28" t="s">
        <v>58</v>
      </c>
      <c r="E44" s="28">
        <v>115.9</v>
      </c>
      <c r="F44" s="28" t="s">
        <v>58</v>
      </c>
      <c r="G44" s="28">
        <v>11.3</v>
      </c>
      <c r="H44" s="28">
        <v>2.1</v>
      </c>
      <c r="I44" s="28">
        <v>0</v>
      </c>
      <c r="J44" s="30">
        <f t="shared" si="2"/>
        <v>474.50000000000006</v>
      </c>
      <c r="K44" s="28">
        <v>0.2</v>
      </c>
      <c r="L44" s="28">
        <v>3</v>
      </c>
      <c r="M44" s="29" t="s">
        <v>75</v>
      </c>
      <c r="N44" s="28">
        <f t="shared" si="1"/>
        <v>36.5</v>
      </c>
      <c r="O44" s="30">
        <v>39.7</v>
      </c>
      <c r="P44" s="30">
        <f t="shared" si="3"/>
        <v>514.2</v>
      </c>
      <c r="Q44" s="28">
        <v>0.7</v>
      </c>
      <c r="R44" s="28">
        <v>2.9</v>
      </c>
      <c r="S44" s="28">
        <v>20.7</v>
      </c>
      <c r="T44" s="28">
        <v>4.4</v>
      </c>
      <c r="U44" s="28" t="s">
        <v>58</v>
      </c>
      <c r="V44" s="30">
        <v>71.5</v>
      </c>
      <c r="W44" s="28" t="s">
        <v>60</v>
      </c>
      <c r="X44" s="28">
        <v>5.9</v>
      </c>
      <c r="Y44" s="29" t="s">
        <v>75</v>
      </c>
      <c r="Z44" s="27" t="s">
        <v>58</v>
      </c>
      <c r="AA44" s="36" t="s">
        <v>129</v>
      </c>
      <c r="AB44" s="36" t="s">
        <v>129</v>
      </c>
      <c r="AC44" s="36" t="s">
        <v>129</v>
      </c>
      <c r="AD44" s="36" t="s">
        <v>129</v>
      </c>
      <c r="AE44" s="28">
        <v>185.8</v>
      </c>
      <c r="AF44" s="36" t="s">
        <v>129</v>
      </c>
      <c r="AG44" s="36" t="s">
        <v>129</v>
      </c>
      <c r="AH44" s="36" t="s">
        <v>129</v>
      </c>
      <c r="AI44" s="36" t="s">
        <v>129</v>
      </c>
      <c r="AJ44" s="36" t="s">
        <v>129</v>
      </c>
      <c r="AK44" s="36" t="s">
        <v>129</v>
      </c>
      <c r="AL44" s="36" t="s">
        <v>129</v>
      </c>
    </row>
    <row r="45" spans="1:38" ht="12.75">
      <c r="A45" s="29" t="s">
        <v>76</v>
      </c>
      <c r="B45" s="28">
        <v>6812.7</v>
      </c>
      <c r="C45" s="28">
        <v>5.6</v>
      </c>
      <c r="D45" s="28">
        <v>1.8</v>
      </c>
      <c r="E45" s="28">
        <v>134.7</v>
      </c>
      <c r="F45" s="28">
        <v>41</v>
      </c>
      <c r="G45" s="28">
        <v>8.6</v>
      </c>
      <c r="H45" s="28">
        <v>7.1</v>
      </c>
      <c r="I45" s="28" t="s">
        <v>58</v>
      </c>
      <c r="J45" s="30">
        <f t="shared" si="2"/>
        <v>7011.500000000001</v>
      </c>
      <c r="K45" s="28">
        <v>24.9</v>
      </c>
      <c r="L45" s="28">
        <v>119.1</v>
      </c>
      <c r="M45" s="29" t="s">
        <v>76</v>
      </c>
      <c r="N45" s="28">
        <f t="shared" si="1"/>
        <v>243.3</v>
      </c>
      <c r="O45" s="30">
        <v>387.3</v>
      </c>
      <c r="P45" s="30">
        <f>O45+J45+1</f>
        <v>7399.800000000001</v>
      </c>
      <c r="Q45" s="28">
        <v>96.5</v>
      </c>
      <c r="R45" s="28">
        <v>7.3</v>
      </c>
      <c r="S45" s="28">
        <v>2.6</v>
      </c>
      <c r="T45" s="28">
        <v>11.9</v>
      </c>
      <c r="U45" s="28">
        <v>11.5</v>
      </c>
      <c r="V45" s="30">
        <v>180.3</v>
      </c>
      <c r="W45" s="28">
        <v>107.9</v>
      </c>
      <c r="X45" s="28">
        <v>47.8</v>
      </c>
      <c r="Y45" s="29" t="s">
        <v>76</v>
      </c>
      <c r="Z45" s="27">
        <v>84.6</v>
      </c>
      <c r="AA45" s="36" t="s">
        <v>129</v>
      </c>
      <c r="AB45" s="36" t="s">
        <v>129</v>
      </c>
      <c r="AC45" s="36" t="s">
        <v>129</v>
      </c>
      <c r="AD45" s="36" t="s">
        <v>129</v>
      </c>
      <c r="AE45" s="28">
        <v>646.2</v>
      </c>
      <c r="AF45" s="36" t="s">
        <v>129</v>
      </c>
      <c r="AG45" s="36" t="s">
        <v>129</v>
      </c>
      <c r="AH45" s="36" t="s">
        <v>129</v>
      </c>
      <c r="AI45" s="36" t="s">
        <v>129</v>
      </c>
      <c r="AJ45" s="36" t="s">
        <v>129</v>
      </c>
      <c r="AK45" s="36" t="s">
        <v>129</v>
      </c>
      <c r="AL45" s="36" t="s">
        <v>129</v>
      </c>
    </row>
    <row r="46" spans="1:38" ht="12.75">
      <c r="A46" s="29" t="s">
        <v>77</v>
      </c>
      <c r="B46" s="28">
        <v>11000</v>
      </c>
      <c r="C46" s="28">
        <v>0.1</v>
      </c>
      <c r="D46" s="28">
        <v>5</v>
      </c>
      <c r="E46" s="28">
        <v>514</v>
      </c>
      <c r="F46" s="28" t="s">
        <v>58</v>
      </c>
      <c r="G46" s="28">
        <v>1</v>
      </c>
      <c r="H46" s="28">
        <v>15733</v>
      </c>
      <c r="I46" s="28">
        <v>55</v>
      </c>
      <c r="J46" s="30">
        <f t="shared" si="2"/>
        <v>27308.1</v>
      </c>
      <c r="K46" s="28">
        <v>3.4</v>
      </c>
      <c r="L46" s="28">
        <v>5.7</v>
      </c>
      <c r="M46" s="29" t="s">
        <v>77</v>
      </c>
      <c r="N46" s="28">
        <f t="shared" si="1"/>
        <v>12.6</v>
      </c>
      <c r="O46" s="30">
        <v>21.7</v>
      </c>
      <c r="P46" s="30">
        <f t="shared" si="3"/>
        <v>27329.8</v>
      </c>
      <c r="Q46" s="28">
        <v>2.5</v>
      </c>
      <c r="R46" s="28">
        <v>2.8</v>
      </c>
      <c r="S46" s="28">
        <v>46</v>
      </c>
      <c r="T46" s="28">
        <v>0.1</v>
      </c>
      <c r="U46" s="28" t="s">
        <v>58</v>
      </c>
      <c r="V46" s="30">
        <v>76.2</v>
      </c>
      <c r="W46" s="28">
        <v>2678</v>
      </c>
      <c r="X46" s="28" t="s">
        <v>58</v>
      </c>
      <c r="Y46" s="29" t="s">
        <v>77</v>
      </c>
      <c r="Z46" s="27" t="s">
        <v>58</v>
      </c>
      <c r="AA46" s="36" t="s">
        <v>129</v>
      </c>
      <c r="AB46" s="36" t="s">
        <v>129</v>
      </c>
      <c r="AC46" s="36" t="s">
        <v>129</v>
      </c>
      <c r="AD46" s="36" t="s">
        <v>129</v>
      </c>
      <c r="AE46" s="28">
        <v>4670</v>
      </c>
      <c r="AF46" s="36" t="s">
        <v>129</v>
      </c>
      <c r="AG46" s="36" t="s">
        <v>129</v>
      </c>
      <c r="AH46" s="36" t="s">
        <v>129</v>
      </c>
      <c r="AI46" s="36" t="s">
        <v>129</v>
      </c>
      <c r="AJ46" s="36" t="s">
        <v>129</v>
      </c>
      <c r="AK46" s="36" t="s">
        <v>129</v>
      </c>
      <c r="AL46" s="36" t="s">
        <v>129</v>
      </c>
    </row>
    <row r="47" spans="1:38" ht="12.75">
      <c r="A47" s="29" t="s">
        <v>78</v>
      </c>
      <c r="B47" s="28">
        <v>241.1</v>
      </c>
      <c r="C47" s="28">
        <v>332.9</v>
      </c>
      <c r="D47" s="28">
        <v>4283.4</v>
      </c>
      <c r="E47" s="28">
        <v>1828.2</v>
      </c>
      <c r="F47" s="28" t="s">
        <v>58</v>
      </c>
      <c r="G47" s="28">
        <v>2.8</v>
      </c>
      <c r="H47" s="28">
        <v>7287</v>
      </c>
      <c r="I47" s="28">
        <v>878.4</v>
      </c>
      <c r="J47" s="30">
        <f t="shared" si="2"/>
        <v>14853.8</v>
      </c>
      <c r="K47" s="28">
        <v>981.2</v>
      </c>
      <c r="L47" s="28">
        <v>14.9</v>
      </c>
      <c r="M47" s="29" t="s">
        <v>78</v>
      </c>
      <c r="N47" s="28">
        <f t="shared" si="1"/>
        <v>830.3000000000001</v>
      </c>
      <c r="O47" s="30">
        <v>1826.4</v>
      </c>
      <c r="P47" s="30">
        <f t="shared" si="3"/>
        <v>16680.2</v>
      </c>
      <c r="Q47" s="28">
        <v>536.8</v>
      </c>
      <c r="R47" s="28">
        <v>152.5</v>
      </c>
      <c r="S47" s="28">
        <v>3805.6</v>
      </c>
      <c r="T47" s="28">
        <v>0.6</v>
      </c>
      <c r="U47" s="28">
        <v>159.2</v>
      </c>
      <c r="V47" s="30">
        <v>5178.4</v>
      </c>
      <c r="W47" s="28">
        <v>746.8</v>
      </c>
      <c r="X47" s="28" t="s">
        <v>58</v>
      </c>
      <c r="Y47" s="29" t="s">
        <v>78</v>
      </c>
      <c r="Z47" s="27" t="s">
        <v>58</v>
      </c>
      <c r="AA47" s="36" t="s">
        <v>129</v>
      </c>
      <c r="AB47" s="36" t="s">
        <v>129</v>
      </c>
      <c r="AC47" s="36" t="s">
        <v>129</v>
      </c>
      <c r="AD47" s="36" t="s">
        <v>129</v>
      </c>
      <c r="AE47" s="28">
        <v>388.2</v>
      </c>
      <c r="AF47" s="36" t="s">
        <v>129</v>
      </c>
      <c r="AG47" s="36" t="s">
        <v>129</v>
      </c>
      <c r="AH47" s="36" t="s">
        <v>129</v>
      </c>
      <c r="AI47" s="36" t="s">
        <v>129</v>
      </c>
      <c r="AJ47" s="36" t="s">
        <v>129</v>
      </c>
      <c r="AK47" s="36" t="s">
        <v>129</v>
      </c>
      <c r="AL47" s="36" t="s">
        <v>129</v>
      </c>
    </row>
    <row r="48" spans="1:38" ht="12.75">
      <c r="A48" s="29" t="s">
        <v>79</v>
      </c>
      <c r="B48" s="28">
        <v>21.7</v>
      </c>
      <c r="C48" s="28" t="s">
        <v>58</v>
      </c>
      <c r="D48" s="28" t="s">
        <v>58</v>
      </c>
      <c r="E48" s="28">
        <v>58.2</v>
      </c>
      <c r="F48" s="28">
        <v>3.9</v>
      </c>
      <c r="G48" s="28">
        <v>2.8</v>
      </c>
      <c r="H48" s="28">
        <v>7.8</v>
      </c>
      <c r="I48" s="28">
        <v>1.3</v>
      </c>
      <c r="J48" s="30">
        <f t="shared" si="2"/>
        <v>95.7</v>
      </c>
      <c r="K48" s="28" t="s">
        <v>58</v>
      </c>
      <c r="L48" s="28" t="s">
        <v>58</v>
      </c>
      <c r="M48" s="29" t="s">
        <v>79</v>
      </c>
      <c r="N48" s="28">
        <f t="shared" si="1"/>
        <v>11.8</v>
      </c>
      <c r="O48" s="30">
        <v>11.8</v>
      </c>
      <c r="P48" s="30">
        <f t="shared" si="3"/>
        <v>107.5</v>
      </c>
      <c r="Q48" s="28" t="s">
        <v>58</v>
      </c>
      <c r="R48" s="28" t="s">
        <v>58</v>
      </c>
      <c r="S48" s="28">
        <v>3.9</v>
      </c>
      <c r="T48" s="28" t="s">
        <v>58</v>
      </c>
      <c r="U48" s="28" t="s">
        <v>58</v>
      </c>
      <c r="V48" s="30">
        <v>7.4</v>
      </c>
      <c r="W48" s="28" t="s">
        <v>58</v>
      </c>
      <c r="X48" s="28" t="s">
        <v>58</v>
      </c>
      <c r="Y48" s="29" t="s">
        <v>79</v>
      </c>
      <c r="Z48" s="27" t="s">
        <v>58</v>
      </c>
      <c r="AA48" s="36" t="s">
        <v>129</v>
      </c>
      <c r="AB48" s="36" t="s">
        <v>129</v>
      </c>
      <c r="AC48" s="36" t="s">
        <v>129</v>
      </c>
      <c r="AD48" s="36" t="s">
        <v>129</v>
      </c>
      <c r="AE48" s="28" t="s">
        <v>58</v>
      </c>
      <c r="AF48" s="36" t="s">
        <v>129</v>
      </c>
      <c r="AG48" s="36" t="s">
        <v>129</v>
      </c>
      <c r="AH48" s="36" t="s">
        <v>129</v>
      </c>
      <c r="AI48" s="36" t="s">
        <v>129</v>
      </c>
      <c r="AJ48" s="36" t="s">
        <v>129</v>
      </c>
      <c r="AK48" s="36" t="s">
        <v>129</v>
      </c>
      <c r="AL48" s="36" t="s">
        <v>129</v>
      </c>
    </row>
    <row r="49" spans="1:38" ht="12.75">
      <c r="A49" s="29" t="s">
        <v>80</v>
      </c>
      <c r="B49" s="28">
        <v>5182</v>
      </c>
      <c r="C49" s="28">
        <v>214.1</v>
      </c>
      <c r="D49" s="28">
        <v>84.1</v>
      </c>
      <c r="E49" s="28">
        <v>1257.8</v>
      </c>
      <c r="F49" s="28">
        <v>170</v>
      </c>
      <c r="G49" s="28">
        <v>29.1</v>
      </c>
      <c r="H49" s="28" t="s">
        <v>58</v>
      </c>
      <c r="I49" s="28" t="s">
        <v>58</v>
      </c>
      <c r="J49" s="30">
        <f t="shared" si="2"/>
        <v>6937.100000000001</v>
      </c>
      <c r="K49" s="28">
        <v>4.4</v>
      </c>
      <c r="L49" s="28">
        <v>17.8</v>
      </c>
      <c r="M49" s="29" t="s">
        <v>80</v>
      </c>
      <c r="N49" s="28">
        <f t="shared" si="1"/>
        <v>142.3</v>
      </c>
      <c r="O49" s="30">
        <v>164.5</v>
      </c>
      <c r="P49" s="30">
        <f t="shared" si="3"/>
        <v>7101.600000000001</v>
      </c>
      <c r="Q49" s="28">
        <v>974.6</v>
      </c>
      <c r="R49" s="28">
        <v>32.3</v>
      </c>
      <c r="S49" s="28" t="s">
        <v>60</v>
      </c>
      <c r="T49" s="28" t="s">
        <v>58</v>
      </c>
      <c r="U49" s="28">
        <v>1.6</v>
      </c>
      <c r="V49" s="30">
        <v>1043</v>
      </c>
      <c r="W49" s="28">
        <v>220.9</v>
      </c>
      <c r="X49" s="28" t="s">
        <v>58</v>
      </c>
      <c r="Y49" s="29" t="s">
        <v>80</v>
      </c>
      <c r="Z49" s="27" t="s">
        <v>58</v>
      </c>
      <c r="AA49" s="36" t="s">
        <v>129</v>
      </c>
      <c r="AB49" s="36" t="s">
        <v>129</v>
      </c>
      <c r="AC49" s="36" t="s">
        <v>129</v>
      </c>
      <c r="AD49" s="36" t="s">
        <v>129</v>
      </c>
      <c r="AE49" s="28">
        <v>32804.4</v>
      </c>
      <c r="AF49" s="36" t="s">
        <v>129</v>
      </c>
      <c r="AG49" s="36" t="s">
        <v>129</v>
      </c>
      <c r="AH49" s="36" t="s">
        <v>129</v>
      </c>
      <c r="AI49" s="36" t="s">
        <v>129</v>
      </c>
      <c r="AJ49" s="36" t="s">
        <v>129</v>
      </c>
      <c r="AK49" s="36" t="s">
        <v>129</v>
      </c>
      <c r="AL49" s="36" t="s">
        <v>129</v>
      </c>
    </row>
    <row r="50" spans="1:38" ht="12.75">
      <c r="A50" s="29" t="s">
        <v>81</v>
      </c>
      <c r="B50" s="28">
        <v>627.1</v>
      </c>
      <c r="C50" s="28" t="s">
        <v>58</v>
      </c>
      <c r="D50" s="28" t="s">
        <v>58</v>
      </c>
      <c r="E50" s="28">
        <v>2</v>
      </c>
      <c r="F50" s="28" t="s">
        <v>58</v>
      </c>
      <c r="G50" s="28" t="s">
        <v>58</v>
      </c>
      <c r="H50" s="28">
        <v>1.2</v>
      </c>
      <c r="I50" s="28" t="s">
        <v>58</v>
      </c>
      <c r="J50" s="30">
        <f t="shared" si="2"/>
        <v>630.3000000000001</v>
      </c>
      <c r="K50" s="28">
        <v>0.2</v>
      </c>
      <c r="L50" s="28">
        <v>0.7</v>
      </c>
      <c r="M50" s="29" t="s">
        <v>81</v>
      </c>
      <c r="N50" s="28">
        <f t="shared" si="1"/>
        <v>3.5000000000000004</v>
      </c>
      <c r="O50" s="30">
        <v>4.4</v>
      </c>
      <c r="P50" s="30">
        <f t="shared" si="3"/>
        <v>634.7</v>
      </c>
      <c r="Q50" s="28">
        <v>0.5</v>
      </c>
      <c r="R50" s="28">
        <v>0.8</v>
      </c>
      <c r="S50" s="28">
        <v>1.4</v>
      </c>
      <c r="T50" s="28" t="s">
        <v>58</v>
      </c>
      <c r="U50" s="28" t="s">
        <v>58</v>
      </c>
      <c r="V50" s="30">
        <v>2.5</v>
      </c>
      <c r="W50" s="28">
        <v>1.6</v>
      </c>
      <c r="X50" s="28">
        <v>4</v>
      </c>
      <c r="Y50" s="29" t="s">
        <v>81</v>
      </c>
      <c r="Z50" s="27">
        <v>7.8</v>
      </c>
      <c r="AA50" s="36" t="s">
        <v>129</v>
      </c>
      <c r="AB50" s="36" t="s">
        <v>129</v>
      </c>
      <c r="AC50" s="36" t="s">
        <v>129</v>
      </c>
      <c r="AD50" s="36" t="s">
        <v>129</v>
      </c>
      <c r="AE50" s="28">
        <v>51.7</v>
      </c>
      <c r="AF50" s="36" t="s">
        <v>129</v>
      </c>
      <c r="AG50" s="36" t="s">
        <v>129</v>
      </c>
      <c r="AH50" s="36" t="s">
        <v>129</v>
      </c>
      <c r="AI50" s="36" t="s">
        <v>129</v>
      </c>
      <c r="AJ50" s="36" t="s">
        <v>129</v>
      </c>
      <c r="AK50" s="36" t="s">
        <v>129</v>
      </c>
      <c r="AL50" s="36" t="s">
        <v>129</v>
      </c>
    </row>
    <row r="51" spans="1:38" ht="12.75">
      <c r="A51" s="29" t="s">
        <v>82</v>
      </c>
      <c r="B51" s="28">
        <v>13097</v>
      </c>
      <c r="C51" s="28">
        <v>195</v>
      </c>
      <c r="D51" s="28">
        <v>1302</v>
      </c>
      <c r="E51" s="28">
        <v>1198</v>
      </c>
      <c r="F51" s="28">
        <v>0.8</v>
      </c>
      <c r="G51" s="28">
        <v>8.4</v>
      </c>
      <c r="H51" s="28">
        <v>28554</v>
      </c>
      <c r="I51" s="28">
        <v>376</v>
      </c>
      <c r="J51" s="30">
        <f t="shared" si="2"/>
        <v>44731.2</v>
      </c>
      <c r="K51" s="28">
        <v>562</v>
      </c>
      <c r="L51" s="28">
        <v>288</v>
      </c>
      <c r="M51" s="29" t="s">
        <v>82</v>
      </c>
      <c r="N51" s="28">
        <f t="shared" si="1"/>
        <v>1148.1</v>
      </c>
      <c r="O51" s="30">
        <v>1998.1</v>
      </c>
      <c r="P51" s="30">
        <f>O51+J51-1</f>
        <v>46728.299999999996</v>
      </c>
      <c r="Q51" s="28">
        <v>67</v>
      </c>
      <c r="R51" s="28">
        <v>44.4</v>
      </c>
      <c r="S51" s="28">
        <v>873.8</v>
      </c>
      <c r="T51" s="28">
        <v>27.1</v>
      </c>
      <c r="U51" s="28" t="s">
        <v>58</v>
      </c>
      <c r="V51" s="30">
        <v>1164.5</v>
      </c>
      <c r="W51" s="28">
        <v>7</v>
      </c>
      <c r="X51" s="28" t="s">
        <v>58</v>
      </c>
      <c r="Y51" s="29" t="s">
        <v>82</v>
      </c>
      <c r="Z51" s="27" t="s">
        <v>58</v>
      </c>
      <c r="AA51" s="36" t="s">
        <v>129</v>
      </c>
      <c r="AB51" s="36" t="s">
        <v>129</v>
      </c>
      <c r="AC51" s="36" t="s">
        <v>129</v>
      </c>
      <c r="AD51" s="36" t="s">
        <v>129</v>
      </c>
      <c r="AE51" s="28">
        <v>109048</v>
      </c>
      <c r="AF51" s="36" t="s">
        <v>129</v>
      </c>
      <c r="AG51" s="36" t="s">
        <v>129</v>
      </c>
      <c r="AH51" s="36" t="s">
        <v>129</v>
      </c>
      <c r="AI51" s="36" t="s">
        <v>129</v>
      </c>
      <c r="AJ51" s="36" t="s">
        <v>129</v>
      </c>
      <c r="AK51" s="36" t="s">
        <v>129</v>
      </c>
      <c r="AL51" s="36" t="s">
        <v>129</v>
      </c>
    </row>
    <row r="52" spans="1:38" ht="12.75">
      <c r="A52" s="29" t="s">
        <v>150</v>
      </c>
      <c r="B52" s="28">
        <v>582</v>
      </c>
      <c r="C52" s="28" t="s">
        <v>58</v>
      </c>
      <c r="D52" s="28" t="s">
        <v>58</v>
      </c>
      <c r="E52" s="28">
        <v>43</v>
      </c>
      <c r="F52" s="28">
        <v>193</v>
      </c>
      <c r="G52" s="28">
        <v>89</v>
      </c>
      <c r="H52" s="28">
        <v>797</v>
      </c>
      <c r="I52" s="28">
        <v>22</v>
      </c>
      <c r="J52" s="30">
        <f t="shared" si="2"/>
        <v>1726</v>
      </c>
      <c r="K52" s="28">
        <v>0</v>
      </c>
      <c r="L52" s="32">
        <v>2</v>
      </c>
      <c r="M52" s="29" t="s">
        <v>150</v>
      </c>
      <c r="N52" s="28">
        <f t="shared" si="1"/>
        <v>37</v>
      </c>
      <c r="O52" s="30">
        <v>39</v>
      </c>
      <c r="P52" s="30">
        <f t="shared" si="3"/>
        <v>1765</v>
      </c>
      <c r="Q52" s="28">
        <v>2</v>
      </c>
      <c r="R52" s="28">
        <v>0</v>
      </c>
      <c r="S52" s="28">
        <v>9</v>
      </c>
      <c r="T52" s="28" t="s">
        <v>58</v>
      </c>
      <c r="U52" s="28" t="s">
        <v>58</v>
      </c>
      <c r="V52" s="30">
        <v>26</v>
      </c>
      <c r="W52" s="28" t="s">
        <v>58</v>
      </c>
      <c r="X52" s="28" t="s">
        <v>58</v>
      </c>
      <c r="Y52" s="29" t="s">
        <v>150</v>
      </c>
      <c r="Z52" s="27" t="s">
        <v>58</v>
      </c>
      <c r="AA52" s="36" t="s">
        <v>129</v>
      </c>
      <c r="AB52" s="36" t="s">
        <v>129</v>
      </c>
      <c r="AC52" s="36" t="s">
        <v>129</v>
      </c>
      <c r="AD52" s="36" t="s">
        <v>129</v>
      </c>
      <c r="AE52" s="28">
        <v>5590</v>
      </c>
      <c r="AF52" s="36" t="s">
        <v>129</v>
      </c>
      <c r="AG52" s="36" t="s">
        <v>129</v>
      </c>
      <c r="AH52" s="36" t="s">
        <v>129</v>
      </c>
      <c r="AI52" s="36" t="s">
        <v>129</v>
      </c>
      <c r="AJ52" s="36" t="s">
        <v>129</v>
      </c>
      <c r="AK52" s="36" t="s">
        <v>129</v>
      </c>
      <c r="AL52" s="36" t="s">
        <v>129</v>
      </c>
    </row>
    <row r="53" spans="1:38" ht="12.75">
      <c r="A53" s="29" t="s">
        <v>83</v>
      </c>
      <c r="B53" s="28">
        <v>15037.2</v>
      </c>
      <c r="C53" s="28">
        <v>0.5</v>
      </c>
      <c r="D53" s="28" t="s">
        <v>58</v>
      </c>
      <c r="E53" s="28">
        <v>343.4</v>
      </c>
      <c r="F53" s="28">
        <v>14.7</v>
      </c>
      <c r="G53" s="28">
        <v>2.5</v>
      </c>
      <c r="H53" s="28">
        <v>764.5</v>
      </c>
      <c r="I53" s="28">
        <v>4.2</v>
      </c>
      <c r="J53" s="30">
        <f t="shared" si="2"/>
        <v>16167.000000000002</v>
      </c>
      <c r="K53" s="28">
        <v>22.5</v>
      </c>
      <c r="L53" s="28">
        <v>0.5</v>
      </c>
      <c r="M53" s="29" t="s">
        <v>83</v>
      </c>
      <c r="N53" s="28">
        <f t="shared" si="1"/>
        <v>105.5</v>
      </c>
      <c r="O53" s="30">
        <v>128.5</v>
      </c>
      <c r="P53" s="30">
        <f t="shared" si="3"/>
        <v>16295.500000000002</v>
      </c>
      <c r="Q53" s="28">
        <v>118.3</v>
      </c>
      <c r="R53" s="28">
        <v>133.3</v>
      </c>
      <c r="S53" s="28">
        <v>338.6</v>
      </c>
      <c r="T53" s="28">
        <v>1.6</v>
      </c>
      <c r="U53" s="28" t="s">
        <v>58</v>
      </c>
      <c r="V53" s="30">
        <v>582.6</v>
      </c>
      <c r="W53" s="28">
        <v>14.7</v>
      </c>
      <c r="X53" s="28">
        <v>8411.5</v>
      </c>
      <c r="Y53" s="29" t="s">
        <v>83</v>
      </c>
      <c r="Z53" s="27">
        <v>94.5</v>
      </c>
      <c r="AA53" s="36" t="s">
        <v>129</v>
      </c>
      <c r="AB53" s="36" t="s">
        <v>129</v>
      </c>
      <c r="AC53" s="36" t="s">
        <v>129</v>
      </c>
      <c r="AD53" s="36" t="s">
        <v>129</v>
      </c>
      <c r="AE53" s="28">
        <v>1638.3</v>
      </c>
      <c r="AF53" s="36" t="s">
        <v>129</v>
      </c>
      <c r="AG53" s="36" t="s">
        <v>129</v>
      </c>
      <c r="AH53" s="36" t="s">
        <v>129</v>
      </c>
      <c r="AI53" s="36" t="s">
        <v>129</v>
      </c>
      <c r="AJ53" s="36" t="s">
        <v>129</v>
      </c>
      <c r="AK53" s="36" t="s">
        <v>129</v>
      </c>
      <c r="AL53" s="36" t="s">
        <v>129</v>
      </c>
    </row>
    <row r="54" spans="1:38" ht="12.75">
      <c r="A54" s="38"/>
      <c r="B54" s="34"/>
      <c r="C54" s="34"/>
      <c r="D54" s="34"/>
      <c r="E54" s="34"/>
      <c r="F54" s="34"/>
      <c r="G54" s="34"/>
      <c r="H54" s="34"/>
      <c r="I54" s="34"/>
      <c r="J54" s="30"/>
      <c r="K54" s="34"/>
      <c r="L54" s="34"/>
      <c r="N54" s="28"/>
      <c r="O54" s="35"/>
      <c r="P54" s="30"/>
      <c r="Q54" s="34"/>
      <c r="R54" s="34"/>
      <c r="S54" s="34"/>
      <c r="T54" s="34"/>
      <c r="U54" s="34"/>
      <c r="V54" s="30"/>
      <c r="W54" s="34"/>
      <c r="X54" s="34"/>
      <c r="Z54" s="33"/>
      <c r="AA54" s="37"/>
      <c r="AB54" s="32"/>
      <c r="AC54" s="28"/>
      <c r="AD54" s="36"/>
      <c r="AE54" s="34"/>
      <c r="AF54" s="36"/>
      <c r="AG54" s="36"/>
      <c r="AH54" s="36"/>
      <c r="AI54" s="36"/>
      <c r="AJ54" s="36"/>
      <c r="AK54" s="36"/>
      <c r="AL54" s="36"/>
    </row>
    <row r="55" spans="1:38" ht="12.75">
      <c r="A55" s="38"/>
      <c r="B55" s="34"/>
      <c r="C55" s="34"/>
      <c r="D55" s="34"/>
      <c r="E55" s="34"/>
      <c r="F55" s="34"/>
      <c r="G55" s="34"/>
      <c r="H55" s="34"/>
      <c r="I55" s="34"/>
      <c r="J55" s="30"/>
      <c r="K55" s="34"/>
      <c r="L55" s="34"/>
      <c r="N55" s="28"/>
      <c r="O55" s="35"/>
      <c r="P55" s="30"/>
      <c r="Q55" s="34"/>
      <c r="R55" s="34"/>
      <c r="S55" s="34"/>
      <c r="T55" s="34"/>
      <c r="U55" s="34"/>
      <c r="V55" s="30"/>
      <c r="W55" s="34"/>
      <c r="X55" s="34"/>
      <c r="Z55" s="33"/>
      <c r="AA55" s="37"/>
      <c r="AB55" s="32"/>
      <c r="AC55" s="28"/>
      <c r="AD55" s="36"/>
      <c r="AE55" s="34"/>
      <c r="AF55" s="36"/>
      <c r="AG55" s="36"/>
      <c r="AH55" s="36"/>
      <c r="AI55" s="36"/>
      <c r="AJ55" s="36"/>
      <c r="AK55" s="36"/>
      <c r="AL55" s="36"/>
    </row>
    <row r="56" spans="1:38" ht="12.75">
      <c r="A56" s="15" t="s">
        <v>84</v>
      </c>
      <c r="B56" s="34"/>
      <c r="C56" s="34"/>
      <c r="D56" s="34"/>
      <c r="E56" s="34"/>
      <c r="F56" s="34"/>
      <c r="G56" s="34"/>
      <c r="H56" s="34"/>
      <c r="I56" s="34"/>
      <c r="J56" s="30"/>
      <c r="K56" s="34"/>
      <c r="L56" s="34"/>
      <c r="M56" s="15" t="s">
        <v>84</v>
      </c>
      <c r="N56" s="28"/>
      <c r="O56" s="35"/>
      <c r="P56" s="30"/>
      <c r="Q56" s="34"/>
      <c r="R56" s="34"/>
      <c r="S56" s="34"/>
      <c r="T56" s="34"/>
      <c r="U56" s="34"/>
      <c r="V56" s="30"/>
      <c r="W56" s="34"/>
      <c r="X56" s="34"/>
      <c r="Y56" s="15" t="s">
        <v>84</v>
      </c>
      <c r="Z56" s="27" t="s">
        <v>1</v>
      </c>
      <c r="AA56" s="37"/>
      <c r="AB56" s="32"/>
      <c r="AC56" s="28"/>
      <c r="AD56" s="36" t="s">
        <v>129</v>
      </c>
      <c r="AE56" s="34"/>
      <c r="AF56" s="36" t="s">
        <v>129</v>
      </c>
      <c r="AG56" s="36" t="s">
        <v>129</v>
      </c>
      <c r="AH56" s="36" t="s">
        <v>129</v>
      </c>
      <c r="AI56" s="36" t="s">
        <v>129</v>
      </c>
      <c r="AJ56" s="36" t="s">
        <v>129</v>
      </c>
      <c r="AK56" s="36" t="s">
        <v>129</v>
      </c>
      <c r="AL56" s="36" t="s">
        <v>129</v>
      </c>
    </row>
    <row r="57" spans="1:38" ht="12.75">
      <c r="A57" s="29" t="s">
        <v>85</v>
      </c>
      <c r="B57" s="28">
        <v>22.1</v>
      </c>
      <c r="C57" s="28" t="s">
        <v>58</v>
      </c>
      <c r="D57" s="28" t="s">
        <v>58</v>
      </c>
      <c r="E57" s="34">
        <v>0.6</v>
      </c>
      <c r="F57" s="28" t="s">
        <v>58</v>
      </c>
      <c r="G57" s="28" t="s">
        <v>58</v>
      </c>
      <c r="H57" s="28" t="s">
        <v>58</v>
      </c>
      <c r="I57" s="28" t="s">
        <v>58</v>
      </c>
      <c r="J57" s="30">
        <f aca="true" t="shared" si="4" ref="J57:J63">SUM(B57:I57)</f>
        <v>22.700000000000003</v>
      </c>
      <c r="K57" s="28" t="s">
        <v>58</v>
      </c>
      <c r="L57" s="28">
        <v>0</v>
      </c>
      <c r="M57" s="29" t="s">
        <v>85</v>
      </c>
      <c r="N57" s="28" t="s">
        <v>58</v>
      </c>
      <c r="O57" s="30">
        <v>1.2</v>
      </c>
      <c r="P57" s="30">
        <f>O57+J57</f>
        <v>23.900000000000002</v>
      </c>
      <c r="Q57" s="28" t="s">
        <v>58</v>
      </c>
      <c r="R57" s="28" t="s">
        <v>58</v>
      </c>
      <c r="S57" s="28" t="s">
        <v>58</v>
      </c>
      <c r="T57" s="28" t="s">
        <v>58</v>
      </c>
      <c r="U57" s="28" t="s">
        <v>58</v>
      </c>
      <c r="V57" s="30" t="s">
        <v>58</v>
      </c>
      <c r="W57" s="28" t="s">
        <v>58</v>
      </c>
      <c r="X57" s="28" t="s">
        <v>58</v>
      </c>
      <c r="Y57" s="29" t="s">
        <v>85</v>
      </c>
      <c r="Z57" s="27" t="s">
        <v>58</v>
      </c>
      <c r="AA57" s="36" t="s">
        <v>129</v>
      </c>
      <c r="AB57" s="36" t="s">
        <v>129</v>
      </c>
      <c r="AC57" s="36" t="s">
        <v>129</v>
      </c>
      <c r="AD57" s="36" t="s">
        <v>129</v>
      </c>
      <c r="AE57" s="28">
        <v>3</v>
      </c>
      <c r="AF57" s="36" t="s">
        <v>129</v>
      </c>
      <c r="AG57" s="36" t="s">
        <v>129</v>
      </c>
      <c r="AH57" s="36" t="s">
        <v>129</v>
      </c>
      <c r="AI57" s="36" t="s">
        <v>129</v>
      </c>
      <c r="AJ57" s="36" t="s">
        <v>129</v>
      </c>
      <c r="AK57" s="36" t="s">
        <v>129</v>
      </c>
      <c r="AL57" s="36" t="s">
        <v>129</v>
      </c>
    </row>
    <row r="58" spans="1:38" ht="12.75">
      <c r="A58" s="29" t="s">
        <v>86</v>
      </c>
      <c r="B58" s="28" t="s">
        <v>58</v>
      </c>
      <c r="C58" s="28" t="s">
        <v>58</v>
      </c>
      <c r="D58" s="28" t="s">
        <v>58</v>
      </c>
      <c r="E58" s="28" t="s">
        <v>58</v>
      </c>
      <c r="F58" s="28" t="s">
        <v>58</v>
      </c>
      <c r="G58" s="28" t="s">
        <v>58</v>
      </c>
      <c r="H58" s="28" t="s">
        <v>58</v>
      </c>
      <c r="I58" s="28" t="s">
        <v>58</v>
      </c>
      <c r="J58" s="28" t="s">
        <v>58</v>
      </c>
      <c r="K58" s="28" t="s">
        <v>58</v>
      </c>
      <c r="L58" s="28" t="s">
        <v>58</v>
      </c>
      <c r="M58" s="29" t="s">
        <v>86</v>
      </c>
      <c r="N58" s="28" t="s">
        <v>58</v>
      </c>
      <c r="O58" s="30" t="s">
        <v>58</v>
      </c>
      <c r="P58" s="30" t="s">
        <v>116</v>
      </c>
      <c r="Q58" s="28" t="s">
        <v>58</v>
      </c>
      <c r="R58" s="28" t="s">
        <v>58</v>
      </c>
      <c r="S58" s="28" t="s">
        <v>58</v>
      </c>
      <c r="T58" s="28" t="s">
        <v>58</v>
      </c>
      <c r="U58" s="28" t="s">
        <v>58</v>
      </c>
      <c r="V58" s="30" t="s">
        <v>58</v>
      </c>
      <c r="W58" s="28" t="s">
        <v>58</v>
      </c>
      <c r="X58" s="28" t="s">
        <v>58</v>
      </c>
      <c r="Y58" s="29" t="s">
        <v>86</v>
      </c>
      <c r="Z58" s="27" t="s">
        <v>58</v>
      </c>
      <c r="AA58" s="36" t="s">
        <v>129</v>
      </c>
      <c r="AB58" s="36" t="s">
        <v>129</v>
      </c>
      <c r="AC58" s="36" t="s">
        <v>129</v>
      </c>
      <c r="AD58" s="36" t="s">
        <v>129</v>
      </c>
      <c r="AE58" s="28" t="s">
        <v>58</v>
      </c>
      <c r="AF58" s="36" t="s">
        <v>129</v>
      </c>
      <c r="AG58" s="36" t="s">
        <v>129</v>
      </c>
      <c r="AH58" s="36" t="s">
        <v>129</v>
      </c>
      <c r="AI58" s="36" t="s">
        <v>129</v>
      </c>
      <c r="AJ58" s="36" t="s">
        <v>129</v>
      </c>
      <c r="AK58" s="36" t="s">
        <v>129</v>
      </c>
      <c r="AL58" s="36" t="s">
        <v>129</v>
      </c>
    </row>
    <row r="59" spans="1:38" ht="12.75">
      <c r="A59" s="29" t="s">
        <v>87</v>
      </c>
      <c r="B59" s="28">
        <v>23.4</v>
      </c>
      <c r="C59" s="28">
        <v>0.4</v>
      </c>
      <c r="D59" s="28" t="s">
        <v>58</v>
      </c>
      <c r="E59" s="28" t="s">
        <v>58</v>
      </c>
      <c r="F59" s="28">
        <v>2.1</v>
      </c>
      <c r="G59" s="28">
        <v>0.2</v>
      </c>
      <c r="H59" s="28">
        <v>1.1</v>
      </c>
      <c r="I59" s="28" t="s">
        <v>58</v>
      </c>
      <c r="J59" s="30">
        <f t="shared" si="4"/>
        <v>27.2</v>
      </c>
      <c r="K59" s="28">
        <v>0.1</v>
      </c>
      <c r="L59" s="28">
        <v>1.3</v>
      </c>
      <c r="M59" s="29" t="s">
        <v>87</v>
      </c>
      <c r="N59" s="28">
        <f t="shared" si="1"/>
        <v>4.1</v>
      </c>
      <c r="O59" s="30">
        <v>5.5</v>
      </c>
      <c r="P59" s="30">
        <f>O59+J59-1</f>
        <v>31.700000000000003</v>
      </c>
      <c r="Q59" s="28" t="s">
        <v>58</v>
      </c>
      <c r="R59" s="28" t="s">
        <v>58</v>
      </c>
      <c r="S59" s="28" t="s">
        <v>58</v>
      </c>
      <c r="T59" s="28" t="s">
        <v>58</v>
      </c>
      <c r="U59" s="28" t="s">
        <v>58</v>
      </c>
      <c r="V59" s="30">
        <v>0.1</v>
      </c>
      <c r="W59" s="28" t="s">
        <v>58</v>
      </c>
      <c r="X59" s="28" t="s">
        <v>58</v>
      </c>
      <c r="Y59" s="29" t="s">
        <v>87</v>
      </c>
      <c r="Z59" s="27" t="s">
        <v>58</v>
      </c>
      <c r="AA59" s="36" t="s">
        <v>129</v>
      </c>
      <c r="AB59" s="36" t="s">
        <v>129</v>
      </c>
      <c r="AC59" s="36" t="s">
        <v>129</v>
      </c>
      <c r="AD59" s="36" t="s">
        <v>129</v>
      </c>
      <c r="AE59" s="28" t="s">
        <v>58</v>
      </c>
      <c r="AF59" s="36" t="s">
        <v>129</v>
      </c>
      <c r="AG59" s="36" t="s">
        <v>129</v>
      </c>
      <c r="AH59" s="36" t="s">
        <v>129</v>
      </c>
      <c r="AI59" s="36" t="s">
        <v>129</v>
      </c>
      <c r="AJ59" s="36" t="s">
        <v>129</v>
      </c>
      <c r="AK59" s="36" t="s">
        <v>129</v>
      </c>
      <c r="AL59" s="36" t="s">
        <v>129</v>
      </c>
    </row>
    <row r="60" spans="1:38" ht="12.75">
      <c r="A60" s="29" t="s">
        <v>88</v>
      </c>
      <c r="B60" s="28">
        <v>3.8</v>
      </c>
      <c r="C60" s="28" t="s">
        <v>58</v>
      </c>
      <c r="D60" s="28">
        <v>3.8</v>
      </c>
      <c r="E60" s="28" t="s">
        <v>58</v>
      </c>
      <c r="F60" s="28" t="s">
        <v>58</v>
      </c>
      <c r="G60" s="28" t="s">
        <v>58</v>
      </c>
      <c r="H60" s="28" t="s">
        <v>58</v>
      </c>
      <c r="I60" s="28" t="s">
        <v>58</v>
      </c>
      <c r="J60" s="30">
        <f t="shared" si="4"/>
        <v>7.6</v>
      </c>
      <c r="K60" s="28" t="s">
        <v>58</v>
      </c>
      <c r="L60" s="28" t="s">
        <v>58</v>
      </c>
      <c r="M60" s="29" t="s">
        <v>88</v>
      </c>
      <c r="N60" s="28">
        <f t="shared" si="1"/>
        <v>1.1</v>
      </c>
      <c r="O60" s="30">
        <v>1.1</v>
      </c>
      <c r="P60" s="30">
        <f>O60+J60</f>
        <v>8.7</v>
      </c>
      <c r="Q60" s="28" t="s">
        <v>58</v>
      </c>
      <c r="R60" s="28" t="s">
        <v>58</v>
      </c>
      <c r="S60" s="28" t="s">
        <v>58</v>
      </c>
      <c r="T60" s="28" t="s">
        <v>58</v>
      </c>
      <c r="U60" s="28" t="s">
        <v>58</v>
      </c>
      <c r="V60" s="30" t="s">
        <v>58</v>
      </c>
      <c r="W60" s="28" t="s">
        <v>58</v>
      </c>
      <c r="X60" s="28" t="s">
        <v>58</v>
      </c>
      <c r="Y60" s="29" t="s">
        <v>88</v>
      </c>
      <c r="Z60" s="27" t="s">
        <v>58</v>
      </c>
      <c r="AA60" s="36" t="s">
        <v>129</v>
      </c>
      <c r="AB60" s="36" t="s">
        <v>129</v>
      </c>
      <c r="AC60" s="36" t="s">
        <v>129</v>
      </c>
      <c r="AD60" s="36" t="s">
        <v>129</v>
      </c>
      <c r="AE60" s="28" t="s">
        <v>58</v>
      </c>
      <c r="AF60" s="36" t="s">
        <v>129</v>
      </c>
      <c r="AG60" s="36" t="s">
        <v>129</v>
      </c>
      <c r="AH60" s="36" t="s">
        <v>129</v>
      </c>
      <c r="AI60" s="36" t="s">
        <v>129</v>
      </c>
      <c r="AJ60" s="36" t="s">
        <v>129</v>
      </c>
      <c r="AK60" s="36" t="s">
        <v>129</v>
      </c>
      <c r="AL60" s="36" t="s">
        <v>129</v>
      </c>
    </row>
    <row r="61" spans="1:38" ht="12.75">
      <c r="A61" s="29" t="s">
        <v>89</v>
      </c>
      <c r="B61" s="28">
        <v>31.4</v>
      </c>
      <c r="C61" s="28">
        <v>8.5</v>
      </c>
      <c r="D61" s="28">
        <v>2.9</v>
      </c>
      <c r="E61" s="28">
        <v>0.1</v>
      </c>
      <c r="F61" s="28" t="s">
        <v>58</v>
      </c>
      <c r="G61" s="28" t="s">
        <v>58</v>
      </c>
      <c r="H61" s="28">
        <v>74.4</v>
      </c>
      <c r="I61" s="28">
        <v>0.2</v>
      </c>
      <c r="J61" s="30">
        <f t="shared" si="4"/>
        <v>117.50000000000001</v>
      </c>
      <c r="K61" s="28">
        <v>0.1</v>
      </c>
      <c r="L61" s="28">
        <v>0.6</v>
      </c>
      <c r="M61" s="29" t="s">
        <v>89</v>
      </c>
      <c r="N61" s="28" t="s">
        <v>58</v>
      </c>
      <c r="O61" s="30">
        <v>0.7</v>
      </c>
      <c r="P61" s="30">
        <f>O61+J61</f>
        <v>118.20000000000002</v>
      </c>
      <c r="Q61" s="28" t="s">
        <v>58</v>
      </c>
      <c r="R61" s="28" t="s">
        <v>58</v>
      </c>
      <c r="S61" s="28" t="s">
        <v>60</v>
      </c>
      <c r="T61" s="28" t="s">
        <v>58</v>
      </c>
      <c r="U61" s="28" t="s">
        <v>58</v>
      </c>
      <c r="V61" s="30">
        <v>0.6</v>
      </c>
      <c r="W61" s="28" t="s">
        <v>58</v>
      </c>
      <c r="X61" s="28" t="s">
        <v>58</v>
      </c>
      <c r="Y61" s="29" t="s">
        <v>89</v>
      </c>
      <c r="Z61" s="27" t="s">
        <v>58</v>
      </c>
      <c r="AA61" s="36" t="s">
        <v>129</v>
      </c>
      <c r="AB61" s="36" t="s">
        <v>129</v>
      </c>
      <c r="AC61" s="36" t="s">
        <v>129</v>
      </c>
      <c r="AD61" s="36" t="s">
        <v>129</v>
      </c>
      <c r="AE61" s="28" t="s">
        <v>58</v>
      </c>
      <c r="AF61" s="36" t="s">
        <v>129</v>
      </c>
      <c r="AG61" s="36" t="s">
        <v>129</v>
      </c>
      <c r="AH61" s="36" t="s">
        <v>129</v>
      </c>
      <c r="AI61" s="36" t="s">
        <v>129</v>
      </c>
      <c r="AJ61" s="36" t="s">
        <v>129</v>
      </c>
      <c r="AK61" s="36" t="s">
        <v>129</v>
      </c>
      <c r="AL61" s="36" t="s">
        <v>129</v>
      </c>
    </row>
    <row r="62" spans="1:38" ht="12.75">
      <c r="A62" s="29" t="s">
        <v>90</v>
      </c>
      <c r="B62" s="28" t="s">
        <v>58</v>
      </c>
      <c r="C62" s="28" t="s">
        <v>58</v>
      </c>
      <c r="D62" s="28" t="s">
        <v>58</v>
      </c>
      <c r="E62" s="28" t="s">
        <v>58</v>
      </c>
      <c r="F62" s="28" t="s">
        <v>58</v>
      </c>
      <c r="G62" s="28" t="s">
        <v>58</v>
      </c>
      <c r="H62" s="28" t="s">
        <v>58</v>
      </c>
      <c r="I62" s="28" t="s">
        <v>58</v>
      </c>
      <c r="J62" s="28" t="s">
        <v>58</v>
      </c>
      <c r="K62" s="28" t="s">
        <v>58</v>
      </c>
      <c r="L62" s="28" t="s">
        <v>58</v>
      </c>
      <c r="M62" s="29" t="s">
        <v>90</v>
      </c>
      <c r="N62" s="28" t="s">
        <v>58</v>
      </c>
      <c r="O62" s="30" t="s">
        <v>58</v>
      </c>
      <c r="P62" s="30" t="s">
        <v>116</v>
      </c>
      <c r="Q62" s="28" t="s">
        <v>58</v>
      </c>
      <c r="R62" s="28" t="s">
        <v>58</v>
      </c>
      <c r="S62" s="28" t="s">
        <v>58</v>
      </c>
      <c r="T62" s="28" t="s">
        <v>58</v>
      </c>
      <c r="U62" s="28" t="s">
        <v>58</v>
      </c>
      <c r="V62" s="30" t="s">
        <v>58</v>
      </c>
      <c r="W62" s="28" t="s">
        <v>58</v>
      </c>
      <c r="X62" s="28" t="s">
        <v>58</v>
      </c>
      <c r="Y62" s="29" t="s">
        <v>90</v>
      </c>
      <c r="Z62" s="27" t="s">
        <v>58</v>
      </c>
      <c r="AA62" s="36" t="s">
        <v>129</v>
      </c>
      <c r="AB62" s="36" t="s">
        <v>129</v>
      </c>
      <c r="AC62" s="36" t="s">
        <v>129</v>
      </c>
      <c r="AD62" s="36" t="s">
        <v>129</v>
      </c>
      <c r="AE62" s="32" t="s">
        <v>58</v>
      </c>
      <c r="AF62" s="36" t="s">
        <v>129</v>
      </c>
      <c r="AG62" s="36" t="s">
        <v>129</v>
      </c>
      <c r="AH62" s="36" t="s">
        <v>129</v>
      </c>
      <c r="AI62" s="36" t="s">
        <v>129</v>
      </c>
      <c r="AJ62" s="36" t="s">
        <v>129</v>
      </c>
      <c r="AK62" s="36" t="s">
        <v>129</v>
      </c>
      <c r="AL62" s="36" t="s">
        <v>129</v>
      </c>
    </row>
    <row r="63" spans="1:38" ht="12.75">
      <c r="A63" s="50" t="s">
        <v>151</v>
      </c>
      <c r="B63" s="28">
        <v>50.8</v>
      </c>
      <c r="C63" s="28">
        <v>0</v>
      </c>
      <c r="D63" s="28">
        <v>0.1</v>
      </c>
      <c r="E63" s="28" t="s">
        <v>58</v>
      </c>
      <c r="F63" s="28">
        <v>0.1</v>
      </c>
      <c r="G63" s="28" t="s">
        <v>58</v>
      </c>
      <c r="H63" s="28" t="s">
        <v>58</v>
      </c>
      <c r="I63" s="28" t="s">
        <v>58</v>
      </c>
      <c r="J63" s="30">
        <f t="shared" si="4"/>
        <v>51</v>
      </c>
      <c r="K63" s="28" t="s">
        <v>58</v>
      </c>
      <c r="L63" s="28" t="s">
        <v>58</v>
      </c>
      <c r="M63" s="50" t="s">
        <v>151</v>
      </c>
      <c r="N63" s="28">
        <f t="shared" si="1"/>
        <v>0.5</v>
      </c>
      <c r="O63" s="30">
        <v>0.5</v>
      </c>
      <c r="P63" s="30">
        <f>O63+J63</f>
        <v>51.5</v>
      </c>
      <c r="Q63" s="28">
        <v>1.6</v>
      </c>
      <c r="R63" s="28">
        <v>0.2</v>
      </c>
      <c r="S63" s="28" t="s">
        <v>58</v>
      </c>
      <c r="T63" s="28" t="s">
        <v>58</v>
      </c>
      <c r="U63" s="28" t="s">
        <v>58</v>
      </c>
      <c r="V63" s="30">
        <v>1.8</v>
      </c>
      <c r="W63" s="28" t="s">
        <v>60</v>
      </c>
      <c r="X63" s="28" t="s">
        <v>58</v>
      </c>
      <c r="Y63" s="50" t="s">
        <v>151</v>
      </c>
      <c r="Z63" s="27" t="s">
        <v>58</v>
      </c>
      <c r="AA63" s="36" t="s">
        <v>129</v>
      </c>
      <c r="AB63" s="36" t="s">
        <v>129</v>
      </c>
      <c r="AC63" s="36" t="s">
        <v>129</v>
      </c>
      <c r="AD63" s="36" t="s">
        <v>129</v>
      </c>
      <c r="AE63" s="37">
        <v>162.3</v>
      </c>
      <c r="AF63" s="36" t="s">
        <v>129</v>
      </c>
      <c r="AG63" s="36" t="s">
        <v>129</v>
      </c>
      <c r="AH63" s="36" t="s">
        <v>129</v>
      </c>
      <c r="AI63" s="36" t="s">
        <v>129</v>
      </c>
      <c r="AJ63" s="36" t="s">
        <v>129</v>
      </c>
      <c r="AK63" s="36" t="s">
        <v>129</v>
      </c>
      <c r="AL63" s="36" t="s">
        <v>129</v>
      </c>
    </row>
    <row r="64" spans="1:38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7"/>
      <c r="L64" s="7"/>
      <c r="M64" s="10"/>
      <c r="N64" s="9"/>
      <c r="O64" s="9"/>
      <c r="P64" s="9"/>
      <c r="Q64" s="9"/>
      <c r="R64" s="9"/>
      <c r="S64" s="9"/>
      <c r="T64" s="9"/>
      <c r="U64" s="10"/>
      <c r="V64" s="24"/>
      <c r="W64" s="24"/>
      <c r="X64" s="24"/>
      <c r="Y64" s="9"/>
      <c r="Z64" s="9"/>
      <c r="AA64" s="9"/>
      <c r="AB64" s="9"/>
      <c r="AC64" s="9"/>
      <c r="AD64" s="9"/>
      <c r="AE64" s="58"/>
      <c r="AF64" s="49"/>
      <c r="AG64" s="9"/>
      <c r="AH64" s="9"/>
      <c r="AI64" s="9"/>
      <c r="AJ64" s="9"/>
      <c r="AK64" s="9"/>
      <c r="AL64" s="9"/>
    </row>
    <row r="65" spans="1:38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1"/>
      <c r="L65" s="11"/>
      <c r="M65" s="50"/>
      <c r="N65" s="51"/>
      <c r="O65" s="51"/>
      <c r="P65" s="51"/>
      <c r="Q65" s="51"/>
      <c r="R65" s="51"/>
      <c r="S65" s="51"/>
      <c r="T65" s="51"/>
      <c r="U65" s="50"/>
      <c r="V65" s="52"/>
      <c r="W65" s="52"/>
      <c r="X65" s="52"/>
      <c r="Y65" s="62" t="s">
        <v>148</v>
      </c>
      <c r="Z65" s="51"/>
      <c r="AA65" s="51"/>
      <c r="AB65" s="51"/>
      <c r="AC65" s="51"/>
      <c r="AD65" s="51"/>
      <c r="AE65" s="60"/>
      <c r="AF65" s="53"/>
      <c r="AG65" s="51"/>
      <c r="AH65" s="51"/>
      <c r="AI65" s="51"/>
      <c r="AJ65" s="51"/>
      <c r="AK65" s="51"/>
      <c r="AL65" s="51"/>
    </row>
    <row r="66" spans="1:38" ht="12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1"/>
      <c r="L66" s="11"/>
      <c r="M66" s="77" t="s">
        <v>142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3" t="s">
        <v>136</v>
      </c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</row>
    <row r="67" spans="1:38" ht="12.75">
      <c r="A67" s="4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77" t="s">
        <v>144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63" t="s">
        <v>137</v>
      </c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</row>
    <row r="68" spans="1:38" ht="12.75">
      <c r="A68" s="4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9" t="s">
        <v>146</v>
      </c>
      <c r="Y68" s="63" t="s">
        <v>138</v>
      </c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</row>
    <row r="69" spans="1:38" ht="12.75">
      <c r="A69" s="4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Y69" s="63" t="s">
        <v>139</v>
      </c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</row>
    <row r="70" spans="1:38" ht="12.75">
      <c r="A70" s="4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Y70" s="63" t="s">
        <v>140</v>
      </c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</row>
    <row r="71" spans="1:25" ht="12.75">
      <c r="A71" s="4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Y71" s="29" t="s">
        <v>130</v>
      </c>
    </row>
    <row r="72" spans="1:38" ht="12.75">
      <c r="A72" s="4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9"/>
      <c r="Y72" s="29"/>
      <c r="Z72" s="6"/>
      <c r="AA72" s="6"/>
      <c r="AB72" s="6"/>
      <c r="AC72" s="6"/>
      <c r="AD72" s="6"/>
      <c r="AE72" s="61"/>
      <c r="AF72" s="6"/>
      <c r="AH72" s="6"/>
      <c r="AI72" s="6"/>
      <c r="AJ72" s="6"/>
      <c r="AK72" s="6"/>
      <c r="AL72" s="6"/>
    </row>
    <row r="73" spans="1:38" ht="12.75">
      <c r="A73" s="86" t="s">
        <v>152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76" t="s">
        <v>153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5">
        <v>121</v>
      </c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</row>
  </sheetData>
  <sheetProtection/>
  <mergeCells count="25">
    <mergeCell ref="A3:L3"/>
    <mergeCell ref="A5:L5"/>
    <mergeCell ref="A6:L6"/>
    <mergeCell ref="B8:I8"/>
    <mergeCell ref="K8:L8"/>
    <mergeCell ref="A73:L73"/>
    <mergeCell ref="N7:O7"/>
    <mergeCell ref="Q7:V7"/>
    <mergeCell ref="N8:O8"/>
    <mergeCell ref="Y73:AL73"/>
    <mergeCell ref="M73:X73"/>
    <mergeCell ref="M66:X66"/>
    <mergeCell ref="M67:X67"/>
    <mergeCell ref="M2:X2"/>
    <mergeCell ref="M4:X4"/>
    <mergeCell ref="M5:X5"/>
    <mergeCell ref="Y67:AL67"/>
    <mergeCell ref="Y70:AL70"/>
    <mergeCell ref="Y2:AL2"/>
    <mergeCell ref="Y4:AL4"/>
    <mergeCell ref="Y6:AL6"/>
    <mergeCell ref="Y7:AL7"/>
    <mergeCell ref="Y68:AL68"/>
    <mergeCell ref="Y69:AL69"/>
    <mergeCell ref="Y66:AL66"/>
  </mergeCells>
  <printOptions horizontalCentered="1"/>
  <pageMargins left="0.36" right="0.25" top="0.25" bottom="0" header="0" footer="0"/>
  <pageSetup horizontalDpi="300" verticalDpi="300" orientation="portrait" scale="79" r:id="rId1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2011-01-17T08:16:28Z</cp:lastPrinted>
  <dcterms:created xsi:type="dcterms:W3CDTF">2001-02-18T20:05:47Z</dcterms:created>
  <dcterms:modified xsi:type="dcterms:W3CDTF">2011-01-31T07:48:52Z</dcterms:modified>
  <cp:category/>
  <cp:version/>
  <cp:contentType/>
  <cp:contentStatus/>
</cp:coreProperties>
</file>