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4200" yWindow="690" windowWidth="3660" windowHeight="5010"/>
  </bookViews>
  <sheets>
    <sheet name="Table 9.1" sheetId="1" r:id="rId1"/>
  </sheets>
  <definedNames>
    <definedName name="\x">#N/A</definedName>
    <definedName name="\z">#N/A</definedName>
    <definedName name="_Regression_Int" localSheetId="0" hidden="1">1</definedName>
    <definedName name="_xlnm.Print_Area" localSheetId="0">'Table 9.1'!$A$1:$Q$60</definedName>
    <definedName name="Print_Area_MI" localSheetId="0">'Table 9.1'!$A$1:$G$60</definedName>
  </definedNames>
  <calcPr calcId="124519" iterate="1" iterateCount="1"/>
</workbook>
</file>

<file path=xl/calcChain.xml><?xml version="1.0" encoding="utf-8"?>
<calcChain xmlns="http://schemas.openxmlformats.org/spreadsheetml/2006/main">
  <c r="J36" i="1"/>
  <c r="J23"/>
  <c r="I23"/>
  <c r="I36"/>
  <c r="H36"/>
  <c r="H23"/>
  <c r="H45"/>
  <c r="G36"/>
  <c r="F36"/>
  <c r="E36"/>
  <c r="D36"/>
  <c r="C36"/>
  <c r="B36"/>
  <c r="G23"/>
  <c r="G45"/>
  <c r="F23"/>
  <c r="F45"/>
  <c r="E23"/>
  <c r="D23"/>
  <c r="C23"/>
  <c r="C45"/>
  <c r="B23"/>
  <c r="B45"/>
  <c r="J45"/>
  <c r="E45"/>
  <c r="D45"/>
  <c r="I45"/>
</calcChain>
</file>

<file path=xl/sharedStrings.xml><?xml version="1.0" encoding="utf-8"?>
<sst xmlns="http://schemas.openxmlformats.org/spreadsheetml/2006/main" count="94" uniqueCount="63">
  <si>
    <t>HORTICULTURE</t>
  </si>
  <si>
    <t>Fruits</t>
  </si>
  <si>
    <t>Area</t>
  </si>
  <si>
    <t>Production</t>
  </si>
  <si>
    <t>Vegetables</t>
  </si>
  <si>
    <t>Ministry of Agriculture</t>
  </si>
  <si>
    <t>Plantation Crops</t>
  </si>
  <si>
    <t>Spices</t>
  </si>
  <si>
    <t>Honey</t>
  </si>
  <si>
    <t>Crops</t>
  </si>
  <si>
    <t>2007-08</t>
  </si>
  <si>
    <t>Mango</t>
  </si>
  <si>
    <t>Apple</t>
  </si>
  <si>
    <t>Banana</t>
  </si>
  <si>
    <t>Citrus</t>
  </si>
  <si>
    <t>Guava</t>
  </si>
  <si>
    <t>Grapes</t>
  </si>
  <si>
    <t>Papaya</t>
  </si>
  <si>
    <t>Pineapple</t>
  </si>
  <si>
    <t>Pomegranate</t>
  </si>
  <si>
    <t>Sapota</t>
  </si>
  <si>
    <t>Others</t>
  </si>
  <si>
    <t>Total</t>
  </si>
  <si>
    <t>Potato</t>
  </si>
  <si>
    <t>Onion</t>
  </si>
  <si>
    <t>Tomato</t>
  </si>
  <si>
    <t>Brinjal</t>
  </si>
  <si>
    <t>Cabbage</t>
  </si>
  <si>
    <t>Cauliflower</t>
  </si>
  <si>
    <t>Okra</t>
  </si>
  <si>
    <t>Peas</t>
  </si>
  <si>
    <t>Tapioca</t>
  </si>
  <si>
    <t>Sweet Potato</t>
  </si>
  <si>
    <t>Aromatic</t>
  </si>
  <si>
    <t>Almond/Walnut</t>
  </si>
  <si>
    <t>Flowers Loose</t>
  </si>
  <si>
    <t>Flowers Cut*</t>
  </si>
  <si>
    <t xml:space="preserve">Mushroom </t>
  </si>
  <si>
    <t xml:space="preserve"> %age growth of Horticultural Crops</t>
  </si>
  <si>
    <t>Horticulture</t>
  </si>
  <si>
    <t>Table 9.1 -  AREA AND PRODUCTION ESTIMATES OF HORTICULTURE CROPS -SUMMARY</t>
  </si>
  <si>
    <t>Area ( In '000' hectare )</t>
  </si>
  <si>
    <t>Production ( In '000' tonne)</t>
  </si>
  <si>
    <t>2008-09</t>
  </si>
  <si>
    <t xml:space="preserve">2009-10 </t>
  </si>
  <si>
    <t>2009-10 over 2008-09</t>
  </si>
  <si>
    <t>Grand Total</t>
  </si>
  <si>
    <t>Plantation Crops: Coconut, Cashewnut, Arecanut and Cocoa.</t>
  </si>
  <si>
    <t>Litchi</t>
  </si>
  <si>
    <t xml:space="preserve">2010-11 </t>
  </si>
  <si>
    <t>2010-11 over 2009-10</t>
  </si>
  <si>
    <t>* Lakh Numbers, not included in total and Area of Cut Flowers included in the area of loose flowers.</t>
  </si>
  <si>
    <t>Total may not match due to rounding off of figures.</t>
  </si>
  <si>
    <t>(included in  fruits)</t>
  </si>
  <si>
    <t>2011-12 over 2010-11</t>
  </si>
  <si>
    <t xml:space="preserve">2011-12 </t>
  </si>
  <si>
    <t>2012-13</t>
  </si>
  <si>
    <t>2012-13 over 2011-12</t>
  </si>
  <si>
    <t xml:space="preserve">2013-14 </t>
  </si>
  <si>
    <t>2013-14 over 2012-13</t>
  </si>
  <si>
    <t>2014-15 over 2013-14</t>
  </si>
  <si>
    <t xml:space="preserve">2014-15(3rd Adv. Est)  </t>
  </si>
  <si>
    <t xml:space="preserve">Source : Horticulture Statistics Division,Department of Agriculture,Cooperation and Farmers Welfare. </t>
  </si>
</sst>
</file>

<file path=xl/styles.xml><?xml version="1.0" encoding="utf-8"?>
<styleSheet xmlns="http://schemas.openxmlformats.org/spreadsheetml/2006/main">
  <numFmts count="1">
    <numFmt numFmtId="164" formatCode="0.0"/>
  </numFmts>
  <fonts count="8">
    <font>
      <sz val="10"/>
      <name val="Courier"/>
    </font>
    <font>
      <sz val="10"/>
      <name val="Arial"/>
    </font>
    <font>
      <sz val="10"/>
      <name val="Times New Roman"/>
      <family val="1"/>
    </font>
    <font>
      <b/>
      <sz val="10"/>
      <name val="Times New Roman"/>
      <family val="1"/>
    </font>
    <font>
      <b/>
      <sz val="12"/>
      <name val="Times New Roman"/>
      <family val="1"/>
    </font>
    <font>
      <sz val="10"/>
      <name val="Courier"/>
      <family val="3"/>
    </font>
    <font>
      <sz val="12"/>
      <name val="Times New Roman"/>
      <family val="1"/>
    </font>
    <font>
      <sz val="10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theme="2" tint="-0.499984740745262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2" tint="-9.9978637043366805E-2"/>
        <bgColor indexed="64"/>
      </patternFill>
    </fill>
  </fills>
  <borders count="3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7" fillId="0" borderId="0"/>
    <xf numFmtId="0" fontId="1" fillId="0" borderId="0"/>
  </cellStyleXfs>
  <cellXfs count="130">
    <xf numFmtId="0" fontId="0" fillId="0" borderId="0" xfId="0"/>
    <xf numFmtId="0" fontId="2" fillId="0" borderId="0" xfId="0" applyFont="1"/>
    <xf numFmtId="1" fontId="3" fillId="2" borderId="1" xfId="2" applyNumberFormat="1" applyFont="1" applyFill="1" applyBorder="1" applyAlignment="1">
      <alignment horizontal="center" vertical="center"/>
    </xf>
    <xf numFmtId="1" fontId="2" fillId="3" borderId="0" xfId="2" applyNumberFormat="1" applyFont="1" applyFill="1" applyBorder="1" applyAlignment="1">
      <alignment horizontal="center" vertical="center"/>
    </xf>
    <xf numFmtId="0" fontId="3" fillId="2" borderId="2" xfId="2" applyFont="1" applyFill="1" applyBorder="1" applyAlignment="1">
      <alignment horizontal="center" vertical="center"/>
    </xf>
    <xf numFmtId="0" fontId="2" fillId="2" borderId="0" xfId="2" applyFont="1" applyFill="1" applyBorder="1"/>
    <xf numFmtId="1" fontId="2" fillId="2" borderId="0" xfId="2" applyNumberFormat="1" applyFont="1" applyFill="1" applyBorder="1" applyAlignment="1">
      <alignment horizontal="right" indent="1"/>
    </xf>
    <xf numFmtId="0" fontId="2" fillId="2" borderId="1" xfId="2" applyFont="1" applyFill="1" applyBorder="1"/>
    <xf numFmtId="1" fontId="2" fillId="2" borderId="1" xfId="2" applyNumberFormat="1" applyFont="1" applyFill="1" applyBorder="1" applyAlignment="1">
      <alignment horizontal="right" indent="1"/>
    </xf>
    <xf numFmtId="0" fontId="3" fillId="2" borderId="1" xfId="2" applyFont="1" applyFill="1" applyBorder="1" applyAlignment="1">
      <alignment horizontal="center" vertical="center"/>
    </xf>
    <xf numFmtId="0" fontId="2" fillId="2" borderId="3" xfId="0" applyFont="1" applyFill="1" applyBorder="1" applyAlignment="1" applyProtection="1">
      <alignment horizontal="left"/>
    </xf>
    <xf numFmtId="0" fontId="2" fillId="2" borderId="4" xfId="0" applyFont="1" applyFill="1" applyBorder="1"/>
    <xf numFmtId="0" fontId="2" fillId="2" borderId="5" xfId="0" applyFont="1" applyFill="1" applyBorder="1"/>
    <xf numFmtId="0" fontId="6" fillId="2" borderId="6" xfId="0" applyFont="1" applyFill="1" applyBorder="1"/>
    <xf numFmtId="0" fontId="6" fillId="2" borderId="0" xfId="0" applyFont="1" applyFill="1" applyBorder="1"/>
    <xf numFmtId="0" fontId="2" fillId="2" borderId="0" xfId="0" applyFont="1" applyFill="1" applyBorder="1"/>
    <xf numFmtId="0" fontId="2" fillId="2" borderId="7" xfId="0" applyFont="1" applyFill="1" applyBorder="1"/>
    <xf numFmtId="37" fontId="2" fillId="2" borderId="0" xfId="0" applyNumberFormat="1" applyFont="1" applyFill="1" applyBorder="1" applyProtection="1"/>
    <xf numFmtId="0" fontId="2" fillId="2" borderId="6" xfId="2" applyFont="1" applyFill="1" applyBorder="1"/>
    <xf numFmtId="0" fontId="2" fillId="2" borderId="8" xfId="2" applyFont="1" applyFill="1" applyBorder="1"/>
    <xf numFmtId="0" fontId="3" fillId="2" borderId="9" xfId="2" applyFont="1" applyFill="1" applyBorder="1" applyAlignment="1">
      <alignment horizontal="center" vertical="center"/>
    </xf>
    <xf numFmtId="0" fontId="2" fillId="4" borderId="0" xfId="0" applyFont="1" applyFill="1"/>
    <xf numFmtId="0" fontId="2" fillId="0" borderId="0" xfId="0" applyFont="1" applyFill="1"/>
    <xf numFmtId="1" fontId="3" fillId="3" borderId="0" xfId="2" applyNumberFormat="1" applyFont="1" applyFill="1" applyBorder="1" applyAlignment="1">
      <alignment horizontal="center" vertical="center"/>
    </xf>
    <xf numFmtId="1" fontId="2" fillId="5" borderId="0" xfId="2" applyNumberFormat="1" applyFont="1" applyFill="1" applyBorder="1" applyAlignment="1">
      <alignment horizontal="center" vertical="center"/>
    </xf>
    <xf numFmtId="1" fontId="3" fillId="5" borderId="0" xfId="2" applyNumberFormat="1" applyFont="1" applyFill="1" applyBorder="1" applyAlignment="1">
      <alignment horizontal="center" vertical="center"/>
    </xf>
    <xf numFmtId="1" fontId="3" fillId="5" borderId="1" xfId="2" applyNumberFormat="1" applyFont="1" applyFill="1" applyBorder="1" applyAlignment="1">
      <alignment horizontal="center" vertical="center"/>
    </xf>
    <xf numFmtId="1" fontId="2" fillId="3" borderId="10" xfId="2" applyNumberFormat="1" applyFont="1" applyFill="1" applyBorder="1" applyAlignment="1">
      <alignment horizontal="center" vertical="center"/>
    </xf>
    <xf numFmtId="1" fontId="2" fillId="3" borderId="11" xfId="2" applyNumberFormat="1" applyFont="1" applyFill="1" applyBorder="1" applyAlignment="1">
      <alignment horizontal="center" vertical="center"/>
    </xf>
    <xf numFmtId="1" fontId="2" fillId="5" borderId="12" xfId="2" applyNumberFormat="1" applyFont="1" applyFill="1" applyBorder="1" applyAlignment="1">
      <alignment horizontal="center" vertical="center"/>
    </xf>
    <xf numFmtId="1" fontId="2" fillId="5" borderId="13" xfId="2" applyNumberFormat="1" applyFont="1" applyFill="1" applyBorder="1" applyAlignment="1">
      <alignment horizontal="center" vertical="center"/>
    </xf>
    <xf numFmtId="1" fontId="2" fillId="3" borderId="12" xfId="2" applyNumberFormat="1" applyFont="1" applyFill="1" applyBorder="1" applyAlignment="1">
      <alignment horizontal="center" vertical="center"/>
    </xf>
    <xf numFmtId="1" fontId="2" fillId="3" borderId="13" xfId="2" applyNumberFormat="1" applyFont="1" applyFill="1" applyBorder="1" applyAlignment="1">
      <alignment horizontal="center" vertical="center"/>
    </xf>
    <xf numFmtId="1" fontId="3" fillId="5" borderId="12" xfId="2" applyNumberFormat="1" applyFont="1" applyFill="1" applyBorder="1" applyAlignment="1">
      <alignment horizontal="center" vertical="center"/>
    </xf>
    <xf numFmtId="1" fontId="3" fillId="5" borderId="13" xfId="2" applyNumberFormat="1" applyFont="1" applyFill="1" applyBorder="1" applyAlignment="1">
      <alignment horizontal="center" vertical="center"/>
    </xf>
    <xf numFmtId="1" fontId="3" fillId="3" borderId="12" xfId="2" applyNumberFormat="1" applyFont="1" applyFill="1" applyBorder="1" applyAlignment="1">
      <alignment horizontal="center" vertical="center"/>
    </xf>
    <xf numFmtId="1" fontId="3" fillId="3" borderId="13" xfId="2" applyNumberFormat="1" applyFont="1" applyFill="1" applyBorder="1" applyAlignment="1">
      <alignment horizontal="center" vertical="center"/>
    </xf>
    <xf numFmtId="1" fontId="3" fillId="5" borderId="14" xfId="2" applyNumberFormat="1" applyFont="1" applyFill="1" applyBorder="1" applyAlignment="1">
      <alignment horizontal="center" vertical="center"/>
    </xf>
    <xf numFmtId="1" fontId="3" fillId="5" borderId="15" xfId="2" applyNumberFormat="1" applyFont="1" applyFill="1" applyBorder="1" applyAlignment="1">
      <alignment horizontal="center" vertical="center"/>
    </xf>
    <xf numFmtId="1" fontId="2" fillId="3" borderId="16" xfId="2" applyNumberFormat="1" applyFont="1" applyFill="1" applyBorder="1" applyAlignment="1">
      <alignment horizontal="center" vertical="center"/>
    </xf>
    <xf numFmtId="0" fontId="3" fillId="2" borderId="17" xfId="2" applyFont="1" applyFill="1" applyBorder="1" applyAlignment="1">
      <alignment horizontal="center" vertical="center"/>
    </xf>
    <xf numFmtId="1" fontId="3" fillId="2" borderId="10" xfId="2" applyNumberFormat="1" applyFont="1" applyFill="1" applyBorder="1" applyAlignment="1">
      <alignment horizontal="center" vertical="center"/>
    </xf>
    <xf numFmtId="1" fontId="3" fillId="2" borderId="11" xfId="2" applyNumberFormat="1" applyFont="1" applyFill="1" applyBorder="1" applyAlignment="1">
      <alignment horizontal="center" vertical="center"/>
    </xf>
    <xf numFmtId="0" fontId="3" fillId="2" borderId="18" xfId="2" applyFont="1" applyFill="1" applyBorder="1" applyAlignment="1">
      <alignment horizontal="center" vertical="center"/>
    </xf>
    <xf numFmtId="1" fontId="3" fillId="2" borderId="18" xfId="2" applyNumberFormat="1" applyFont="1" applyFill="1" applyBorder="1" applyAlignment="1">
      <alignment horizontal="center" vertical="center"/>
    </xf>
    <xf numFmtId="1" fontId="3" fillId="2" borderId="14" xfId="2" applyNumberFormat="1" applyFont="1" applyFill="1" applyBorder="1" applyAlignment="1">
      <alignment horizontal="center" vertical="center"/>
    </xf>
    <xf numFmtId="0" fontId="3" fillId="2" borderId="15" xfId="2" applyFont="1" applyFill="1" applyBorder="1" applyAlignment="1">
      <alignment horizontal="center" vertical="center"/>
    </xf>
    <xf numFmtId="1" fontId="3" fillId="2" borderId="15" xfId="2" applyNumberFormat="1" applyFont="1" applyFill="1" applyBorder="1" applyAlignment="1">
      <alignment horizontal="center" vertical="center"/>
    </xf>
    <xf numFmtId="37" fontId="2" fillId="2" borderId="1" xfId="0" applyNumberFormat="1" applyFont="1" applyFill="1" applyBorder="1" applyProtection="1"/>
    <xf numFmtId="0" fontId="2" fillId="2" borderId="1" xfId="0" applyFont="1" applyFill="1" applyBorder="1"/>
    <xf numFmtId="0" fontId="3" fillId="2" borderId="0" xfId="2" applyFont="1" applyFill="1" applyBorder="1" applyAlignment="1"/>
    <xf numFmtId="0" fontId="3" fillId="2" borderId="1" xfId="2" applyFont="1" applyFill="1" applyBorder="1" applyAlignment="1"/>
    <xf numFmtId="1" fontId="2" fillId="3" borderId="12" xfId="2" applyNumberFormat="1" applyFont="1" applyFill="1" applyBorder="1" applyAlignment="1">
      <alignment horizontal="left" vertical="center"/>
    </xf>
    <xf numFmtId="1" fontId="3" fillId="2" borderId="1" xfId="2" applyNumberFormat="1" applyFont="1" applyFill="1" applyBorder="1" applyAlignment="1">
      <alignment horizontal="right" vertical="center" indent="1"/>
    </xf>
    <xf numFmtId="1" fontId="3" fillId="2" borderId="2" xfId="2" applyNumberFormat="1" applyFont="1" applyFill="1" applyBorder="1" applyAlignment="1">
      <alignment horizontal="right" vertical="center" indent="1"/>
    </xf>
    <xf numFmtId="37" fontId="2" fillId="6" borderId="0" xfId="0" applyNumberFormat="1" applyFont="1" applyFill="1" applyBorder="1" applyProtection="1"/>
    <xf numFmtId="0" fontId="2" fillId="6" borderId="0" xfId="0" applyFont="1" applyFill="1" applyBorder="1"/>
    <xf numFmtId="164" fontId="2" fillId="6" borderId="0" xfId="0" applyNumberFormat="1" applyFont="1" applyFill="1" applyBorder="1" applyProtection="1"/>
    <xf numFmtId="164" fontId="2" fillId="6" borderId="0" xfId="0" applyNumberFormat="1" applyFont="1" applyFill="1" applyBorder="1"/>
    <xf numFmtId="0" fontId="2" fillId="6" borderId="6" xfId="2" applyFont="1" applyFill="1" applyBorder="1"/>
    <xf numFmtId="0" fontId="3" fillId="6" borderId="0" xfId="0" applyFont="1" applyFill="1" applyBorder="1" applyAlignment="1">
      <alignment horizontal="center"/>
    </xf>
    <xf numFmtId="0" fontId="2" fillId="6" borderId="6" xfId="0" applyFont="1" applyFill="1" applyBorder="1" applyAlignment="1" applyProtection="1">
      <alignment horizontal="left"/>
    </xf>
    <xf numFmtId="0" fontId="2" fillId="6" borderId="6" xfId="0" applyFont="1" applyFill="1" applyBorder="1" applyAlignment="1" applyProtection="1"/>
    <xf numFmtId="37" fontId="2" fillId="6" borderId="19" xfId="0" applyNumberFormat="1" applyFont="1" applyFill="1" applyBorder="1" applyProtection="1"/>
    <xf numFmtId="0" fontId="2" fillId="2" borderId="20" xfId="0" applyFont="1" applyFill="1" applyBorder="1"/>
    <xf numFmtId="1" fontId="3" fillId="2" borderId="20" xfId="2" applyNumberFormat="1" applyFont="1" applyFill="1" applyBorder="1" applyAlignment="1">
      <alignment horizontal="center" vertical="center"/>
    </xf>
    <xf numFmtId="0" fontId="3" fillId="2" borderId="21" xfId="2" applyFont="1" applyFill="1" applyBorder="1" applyAlignment="1">
      <alignment horizontal="center" vertical="center"/>
    </xf>
    <xf numFmtId="0" fontId="3" fillId="2" borderId="22" xfId="2" applyFont="1" applyFill="1" applyBorder="1" applyAlignment="1">
      <alignment horizontal="center" vertical="center"/>
    </xf>
    <xf numFmtId="1" fontId="2" fillId="3" borderId="7" xfId="2" applyNumberFormat="1" applyFont="1" applyFill="1" applyBorder="1" applyAlignment="1">
      <alignment horizontal="center" vertical="center"/>
    </xf>
    <xf numFmtId="1" fontId="2" fillId="5" borderId="7" xfId="2" applyNumberFormat="1" applyFont="1" applyFill="1" applyBorder="1" applyAlignment="1">
      <alignment horizontal="center" vertical="center"/>
    </xf>
    <xf numFmtId="1" fontId="3" fillId="5" borderId="23" xfId="2" applyNumberFormat="1" applyFont="1" applyFill="1" applyBorder="1" applyAlignment="1">
      <alignment horizontal="right" vertical="center"/>
    </xf>
    <xf numFmtId="1" fontId="3" fillId="5" borderId="7" xfId="2" applyNumberFormat="1" applyFont="1" applyFill="1" applyBorder="1" applyAlignment="1">
      <alignment horizontal="center" vertical="center"/>
    </xf>
    <xf numFmtId="1" fontId="3" fillId="3" borderId="23" xfId="2" applyNumberFormat="1" applyFont="1" applyFill="1" applyBorder="1" applyAlignment="1">
      <alignment horizontal="right" vertical="center"/>
    </xf>
    <xf numFmtId="1" fontId="3" fillId="3" borderId="7" xfId="2" applyNumberFormat="1" applyFont="1" applyFill="1" applyBorder="1" applyAlignment="1">
      <alignment horizontal="center" vertical="center"/>
    </xf>
    <xf numFmtId="1" fontId="3" fillId="5" borderId="24" xfId="2" applyNumberFormat="1" applyFont="1" applyFill="1" applyBorder="1" applyAlignment="1">
      <alignment horizontal="right" vertical="center"/>
    </xf>
    <xf numFmtId="1" fontId="3" fillId="5" borderId="20" xfId="2" applyNumberFormat="1" applyFont="1" applyFill="1" applyBorder="1" applyAlignment="1">
      <alignment horizontal="center" vertical="center"/>
    </xf>
    <xf numFmtId="1" fontId="2" fillId="3" borderId="6" xfId="2" applyNumberFormat="1" applyFont="1" applyFill="1" applyBorder="1" applyAlignment="1">
      <alignment horizontal="center" vertical="center"/>
    </xf>
    <xf numFmtId="1" fontId="3" fillId="5" borderId="8" xfId="2" applyNumberFormat="1" applyFont="1" applyFill="1" applyBorder="1" applyAlignment="1">
      <alignment horizontal="center" vertical="center"/>
    </xf>
    <xf numFmtId="0" fontId="2" fillId="6" borderId="7" xfId="0" applyFont="1" applyFill="1" applyBorder="1"/>
    <xf numFmtId="164" fontId="2" fillId="6" borderId="7" xfId="0" applyNumberFormat="1" applyFont="1" applyFill="1" applyBorder="1"/>
    <xf numFmtId="0" fontId="2" fillId="6" borderId="19" xfId="0" applyFont="1" applyFill="1" applyBorder="1"/>
    <xf numFmtId="0" fontId="2" fillId="6" borderId="25" xfId="0" applyFont="1" applyFill="1" applyBorder="1"/>
    <xf numFmtId="1" fontId="3" fillId="2" borderId="26" xfId="2" applyNumberFormat="1" applyFont="1" applyFill="1" applyBorder="1" applyAlignment="1">
      <alignment vertical="center"/>
    </xf>
    <xf numFmtId="1" fontId="3" fillId="2" borderId="17" xfId="2" applyNumberFormat="1" applyFont="1" applyFill="1" applyBorder="1" applyAlignment="1">
      <alignment vertical="center"/>
    </xf>
    <xf numFmtId="164" fontId="2" fillId="5" borderId="12" xfId="2" applyNumberFormat="1" applyFont="1" applyFill="1" applyBorder="1" applyAlignment="1">
      <alignment horizontal="center" vertical="center"/>
    </xf>
    <xf numFmtId="164" fontId="2" fillId="3" borderId="12" xfId="2" applyNumberFormat="1" applyFont="1" applyFill="1" applyBorder="1" applyAlignment="1">
      <alignment horizontal="center" vertical="center"/>
    </xf>
    <xf numFmtId="164" fontId="3" fillId="5" borderId="14" xfId="2" applyNumberFormat="1" applyFont="1" applyFill="1" applyBorder="1" applyAlignment="1">
      <alignment horizontal="center" vertical="center"/>
    </xf>
    <xf numFmtId="164" fontId="2" fillId="5" borderId="0" xfId="2" applyNumberFormat="1" applyFont="1" applyFill="1" applyBorder="1" applyAlignment="1">
      <alignment horizontal="center" vertical="center"/>
    </xf>
    <xf numFmtId="164" fontId="2" fillId="3" borderId="0" xfId="2" applyNumberFormat="1" applyFont="1" applyFill="1" applyBorder="1" applyAlignment="1">
      <alignment horizontal="center" vertical="center"/>
    </xf>
    <xf numFmtId="164" fontId="3" fillId="5" borderId="1" xfId="2" applyNumberFormat="1" applyFont="1" applyFill="1" applyBorder="1" applyAlignment="1">
      <alignment horizontal="center" vertical="center"/>
    </xf>
    <xf numFmtId="0" fontId="3" fillId="2" borderId="11" xfId="2" applyFont="1" applyFill="1" applyBorder="1" applyAlignment="1">
      <alignment horizontal="center" vertical="center"/>
    </xf>
    <xf numFmtId="164" fontId="2" fillId="5" borderId="13" xfId="2" applyNumberFormat="1" applyFont="1" applyFill="1" applyBorder="1" applyAlignment="1">
      <alignment horizontal="center" vertical="center"/>
    </xf>
    <xf numFmtId="164" fontId="2" fillId="3" borderId="13" xfId="2" applyNumberFormat="1" applyFont="1" applyFill="1" applyBorder="1" applyAlignment="1">
      <alignment horizontal="center" vertical="center"/>
    </xf>
    <xf numFmtId="164" fontId="3" fillId="5" borderId="15" xfId="2" applyNumberFormat="1" applyFont="1" applyFill="1" applyBorder="1" applyAlignment="1">
      <alignment horizontal="center" vertical="center"/>
    </xf>
    <xf numFmtId="1" fontId="2" fillId="5" borderId="23" xfId="2" applyNumberFormat="1" applyFont="1" applyFill="1" applyBorder="1" applyAlignment="1">
      <alignment horizontal="left" vertical="center"/>
    </xf>
    <xf numFmtId="1" fontId="2" fillId="3" borderId="23" xfId="2" applyNumberFormat="1" applyFont="1" applyFill="1" applyBorder="1" applyAlignment="1">
      <alignment horizontal="left" vertical="center"/>
    </xf>
    <xf numFmtId="1" fontId="3" fillId="3" borderId="27" xfId="2" applyNumberFormat="1" applyFont="1" applyFill="1" applyBorder="1" applyAlignment="1">
      <alignment horizontal="center" vertical="center"/>
    </xf>
    <xf numFmtId="1" fontId="3" fillId="3" borderId="23" xfId="2" applyNumberFormat="1" applyFont="1" applyFill="1" applyBorder="1" applyAlignment="1">
      <alignment horizontal="center" vertical="center"/>
    </xf>
    <xf numFmtId="1" fontId="3" fillId="5" borderId="23" xfId="2" applyNumberFormat="1" applyFont="1" applyFill="1" applyBorder="1" applyAlignment="1">
      <alignment horizontal="center" vertical="center"/>
    </xf>
    <xf numFmtId="1" fontId="3" fillId="5" borderId="6" xfId="2" applyNumberFormat="1" applyFont="1" applyFill="1" applyBorder="1" applyAlignment="1">
      <alignment horizontal="center" vertical="center"/>
    </xf>
    <xf numFmtId="1" fontId="3" fillId="3" borderId="6" xfId="2" applyNumberFormat="1" applyFont="1" applyFill="1" applyBorder="1" applyAlignment="1">
      <alignment horizontal="center" vertical="center"/>
    </xf>
    <xf numFmtId="0" fontId="5" fillId="6" borderId="0" xfId="0" applyFont="1" applyFill="1" applyBorder="1" applyAlignment="1"/>
    <xf numFmtId="0" fontId="2" fillId="6" borderId="0" xfId="0" applyFont="1" applyFill="1"/>
    <xf numFmtId="0" fontId="3" fillId="6" borderId="28" xfId="0" applyFont="1" applyFill="1" applyBorder="1" applyAlignment="1" applyProtection="1"/>
    <xf numFmtId="0" fontId="3" fillId="6" borderId="16" xfId="0" applyFont="1" applyFill="1" applyBorder="1" applyAlignment="1" applyProtection="1"/>
    <xf numFmtId="49" fontId="4" fillId="2" borderId="6" xfId="0" applyNumberFormat="1" applyFont="1" applyFill="1" applyBorder="1" applyAlignment="1" applyProtection="1">
      <alignment horizontal="center"/>
    </xf>
    <xf numFmtId="49" fontId="4" fillId="2" borderId="0" xfId="0" applyNumberFormat="1" applyFont="1" applyFill="1" applyBorder="1" applyAlignment="1" applyProtection="1">
      <alignment horizontal="center"/>
    </xf>
    <xf numFmtId="49" fontId="4" fillId="2" borderId="7" xfId="0" applyNumberFormat="1" applyFont="1" applyFill="1" applyBorder="1" applyAlignment="1" applyProtection="1">
      <alignment horizontal="center"/>
    </xf>
    <xf numFmtId="0" fontId="4" fillId="2" borderId="6" xfId="0" applyFont="1" applyFill="1" applyBorder="1" applyAlignment="1" applyProtection="1">
      <alignment horizontal="center"/>
    </xf>
    <xf numFmtId="0" fontId="4" fillId="2" borderId="0" xfId="0" applyFont="1" applyFill="1" applyBorder="1" applyAlignment="1" applyProtection="1">
      <alignment horizontal="center"/>
    </xf>
    <xf numFmtId="0" fontId="4" fillId="2" borderId="7" xfId="0" applyFont="1" applyFill="1" applyBorder="1" applyAlignment="1" applyProtection="1">
      <alignment horizontal="center"/>
    </xf>
    <xf numFmtId="1" fontId="3" fillId="2" borderId="14" xfId="2" applyNumberFormat="1" applyFont="1" applyFill="1" applyBorder="1" applyAlignment="1">
      <alignment horizontal="center" vertical="center"/>
    </xf>
    <xf numFmtId="1" fontId="3" fillId="2" borderId="15" xfId="2" applyNumberFormat="1" applyFont="1" applyFill="1" applyBorder="1" applyAlignment="1">
      <alignment horizontal="center" vertical="center"/>
    </xf>
    <xf numFmtId="1" fontId="3" fillId="2" borderId="20" xfId="2" applyNumberFormat="1" applyFont="1" applyFill="1" applyBorder="1" applyAlignment="1">
      <alignment horizontal="center" vertical="center"/>
    </xf>
    <xf numFmtId="0" fontId="2" fillId="6" borderId="29" xfId="0" applyFont="1" applyFill="1" applyBorder="1" applyAlignment="1" applyProtection="1">
      <alignment horizontal="center"/>
    </xf>
    <xf numFmtId="0" fontId="2" fillId="6" borderId="19" xfId="0" applyFont="1" applyFill="1" applyBorder="1" applyAlignment="1" applyProtection="1">
      <alignment horizontal="center"/>
    </xf>
    <xf numFmtId="0" fontId="3" fillId="2" borderId="28" xfId="2" applyFont="1" applyFill="1" applyBorder="1" applyAlignment="1">
      <alignment horizontal="center" vertical="center"/>
    </xf>
    <xf numFmtId="0" fontId="3" fillId="2" borderId="8" xfId="2" applyFont="1" applyFill="1" applyBorder="1" applyAlignment="1">
      <alignment horizontal="center" vertical="center"/>
    </xf>
    <xf numFmtId="1" fontId="3" fillId="2" borderId="26" xfId="2" applyNumberFormat="1" applyFont="1" applyFill="1" applyBorder="1" applyAlignment="1">
      <alignment horizontal="center" vertical="center"/>
    </xf>
    <xf numFmtId="1" fontId="3" fillId="2" borderId="17" xfId="2" applyNumberFormat="1" applyFont="1" applyFill="1" applyBorder="1" applyAlignment="1">
      <alignment horizontal="center" vertical="center"/>
    </xf>
    <xf numFmtId="1" fontId="3" fillId="2" borderId="2" xfId="2" applyNumberFormat="1" applyFont="1" applyFill="1" applyBorder="1" applyAlignment="1">
      <alignment horizontal="center" vertical="center"/>
    </xf>
    <xf numFmtId="0" fontId="3" fillId="6" borderId="6" xfId="0" applyFont="1" applyFill="1" applyBorder="1" applyAlignment="1" applyProtection="1">
      <alignment horizontal="left"/>
    </xf>
    <xf numFmtId="0" fontId="3" fillId="6" borderId="0" xfId="0" applyFont="1" applyFill="1" applyBorder="1" applyAlignment="1" applyProtection="1">
      <alignment horizontal="left"/>
    </xf>
    <xf numFmtId="1" fontId="3" fillId="2" borderId="16" xfId="2" applyNumberFormat="1" applyFont="1" applyFill="1" applyBorder="1" applyAlignment="1">
      <alignment horizontal="center" vertical="center"/>
    </xf>
    <xf numFmtId="1" fontId="3" fillId="2" borderId="11" xfId="2" applyNumberFormat="1" applyFont="1" applyFill="1" applyBorder="1" applyAlignment="1">
      <alignment horizontal="center" vertical="center"/>
    </xf>
    <xf numFmtId="1" fontId="3" fillId="2" borderId="0" xfId="2" applyNumberFormat="1" applyFont="1" applyFill="1" applyBorder="1" applyAlignment="1">
      <alignment horizontal="center" vertical="center"/>
    </xf>
    <xf numFmtId="0" fontId="3" fillId="2" borderId="6" xfId="2" applyFont="1" applyFill="1" applyBorder="1" applyAlignment="1">
      <alignment horizontal="center" vertical="center"/>
    </xf>
    <xf numFmtId="0" fontId="3" fillId="2" borderId="9" xfId="2" applyFont="1" applyFill="1" applyBorder="1" applyAlignment="1">
      <alignment horizontal="center" wrapText="1"/>
    </xf>
    <xf numFmtId="0" fontId="3" fillId="2" borderId="2" xfId="2" applyFont="1" applyFill="1" applyBorder="1" applyAlignment="1">
      <alignment horizontal="center" wrapText="1"/>
    </xf>
    <xf numFmtId="0" fontId="3" fillId="2" borderId="30" xfId="2" applyFont="1" applyFill="1" applyBorder="1" applyAlignment="1">
      <alignment horizontal="center" wrapText="1"/>
    </xf>
  </cellXfs>
  <cellStyles count="3">
    <cellStyle name="Normal" xfId="0" builtinId="0"/>
    <cellStyle name="Normal 10" xfId="1"/>
    <cellStyle name="Normal_summary" xfId="2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syncVertical="1" syncRef="A43" transitionEvaluation="1"/>
  <dimension ref="A1:CT93"/>
  <sheetViews>
    <sheetView tabSelected="1" view="pageBreakPreview" topLeftCell="A43" zoomScaleSheetLayoutView="100" workbookViewId="0">
      <selection activeCell="O6" sqref="O6"/>
    </sheetView>
  </sheetViews>
  <sheetFormatPr defaultColWidth="9.625" defaultRowHeight="12.75"/>
  <cols>
    <col min="1" max="1" width="15" style="1" customWidth="1"/>
    <col min="2" max="17" width="8" style="1" customWidth="1"/>
    <col min="18" max="25" width="9.625" style="1"/>
    <col min="26" max="26" width="50.625" style="1" customWidth="1"/>
    <col min="27" max="27" width="9.625" style="1"/>
    <col min="28" max="28" width="50.625" style="1" customWidth="1"/>
    <col min="29" max="16384" width="9.625" style="1"/>
  </cols>
  <sheetData>
    <row r="1" spans="1:98" ht="13.5" customHeight="1">
      <c r="A1" s="10"/>
      <c r="B1" s="11"/>
      <c r="C1" s="11"/>
      <c r="D1" s="11"/>
      <c r="E1" s="11"/>
      <c r="F1" s="11"/>
      <c r="G1" s="11"/>
      <c r="H1" s="11"/>
      <c r="I1" s="11"/>
      <c r="J1" s="11"/>
      <c r="K1" s="11"/>
      <c r="L1" s="11"/>
      <c r="M1" s="11"/>
      <c r="N1" s="11"/>
      <c r="O1" s="11"/>
      <c r="P1" s="11"/>
      <c r="Q1" s="12"/>
    </row>
    <row r="2" spans="1:98" ht="13.5" customHeight="1">
      <c r="A2" s="105" t="s">
        <v>0</v>
      </c>
      <c r="B2" s="106"/>
      <c r="C2" s="106"/>
      <c r="D2" s="106"/>
      <c r="E2" s="106"/>
      <c r="F2" s="106"/>
      <c r="G2" s="106"/>
      <c r="H2" s="106"/>
      <c r="I2" s="106"/>
      <c r="J2" s="106"/>
      <c r="K2" s="106"/>
      <c r="L2" s="106"/>
      <c r="M2" s="106"/>
      <c r="N2" s="106"/>
      <c r="O2" s="106"/>
      <c r="P2" s="106"/>
      <c r="Q2" s="107"/>
    </row>
    <row r="3" spans="1:98" ht="13.5" customHeight="1">
      <c r="A3" s="13"/>
      <c r="B3" s="14"/>
      <c r="C3" s="14"/>
      <c r="D3" s="14"/>
      <c r="E3" s="14"/>
      <c r="F3" s="14"/>
      <c r="G3" s="14"/>
      <c r="H3" s="14"/>
      <c r="I3" s="14"/>
      <c r="J3" s="15"/>
      <c r="K3" s="15"/>
      <c r="L3" s="15"/>
      <c r="M3" s="15"/>
      <c r="N3" s="15"/>
      <c r="O3" s="15"/>
      <c r="P3" s="15"/>
      <c r="Q3" s="16"/>
    </row>
    <row r="4" spans="1:98" ht="13.5" customHeight="1">
      <c r="A4" s="108" t="s">
        <v>40</v>
      </c>
      <c r="B4" s="109"/>
      <c r="C4" s="109"/>
      <c r="D4" s="109"/>
      <c r="E4" s="109"/>
      <c r="F4" s="109"/>
      <c r="G4" s="109"/>
      <c r="H4" s="109"/>
      <c r="I4" s="109"/>
      <c r="J4" s="109"/>
      <c r="K4" s="109"/>
      <c r="L4" s="109"/>
      <c r="M4" s="109"/>
      <c r="N4" s="109"/>
      <c r="O4" s="109"/>
      <c r="P4" s="109"/>
      <c r="Q4" s="110"/>
    </row>
    <row r="5" spans="1:98" ht="13.5" customHeight="1">
      <c r="A5" s="18"/>
      <c r="B5" s="5"/>
      <c r="C5" s="5"/>
      <c r="D5" s="6"/>
      <c r="E5" s="5"/>
      <c r="F5" s="50"/>
      <c r="G5" s="50"/>
      <c r="H5" s="50"/>
      <c r="I5" s="50"/>
      <c r="J5" s="50"/>
      <c r="K5" s="50"/>
      <c r="L5" s="50"/>
      <c r="M5" s="50"/>
      <c r="N5" s="17"/>
      <c r="O5" s="50" t="s">
        <v>41</v>
      </c>
      <c r="P5" s="15"/>
      <c r="Q5" s="16"/>
    </row>
    <row r="6" spans="1:98" ht="13.5" customHeight="1">
      <c r="A6" s="19"/>
      <c r="B6" s="7"/>
      <c r="C6" s="7"/>
      <c r="D6" s="8"/>
      <c r="E6" s="8"/>
      <c r="F6" s="51"/>
      <c r="G6" s="51"/>
      <c r="H6" s="51"/>
      <c r="I6" s="51"/>
      <c r="J6" s="51"/>
      <c r="K6" s="51"/>
      <c r="L6" s="51"/>
      <c r="M6" s="51"/>
      <c r="N6" s="48"/>
      <c r="O6" s="51" t="s">
        <v>42</v>
      </c>
      <c r="P6" s="49"/>
      <c r="Q6" s="64"/>
    </row>
    <row r="7" spans="1:98" ht="13.5" customHeight="1">
      <c r="A7" s="116" t="s">
        <v>9</v>
      </c>
      <c r="B7" s="118" t="s">
        <v>10</v>
      </c>
      <c r="C7" s="119"/>
      <c r="D7" s="120" t="s">
        <v>43</v>
      </c>
      <c r="E7" s="120"/>
      <c r="F7" s="118" t="s">
        <v>44</v>
      </c>
      <c r="G7" s="119"/>
      <c r="H7" s="118" t="s">
        <v>49</v>
      </c>
      <c r="I7" s="119"/>
      <c r="J7" s="118" t="s">
        <v>55</v>
      </c>
      <c r="K7" s="119"/>
      <c r="L7" s="118" t="s">
        <v>56</v>
      </c>
      <c r="M7" s="119"/>
      <c r="N7" s="111" t="s">
        <v>58</v>
      </c>
      <c r="O7" s="112"/>
      <c r="P7" s="111" t="s">
        <v>61</v>
      </c>
      <c r="Q7" s="113"/>
    </row>
    <row r="8" spans="1:98" ht="13.5" customHeight="1">
      <c r="A8" s="117"/>
      <c r="B8" s="45" t="s">
        <v>2</v>
      </c>
      <c r="C8" s="46" t="s">
        <v>3</v>
      </c>
      <c r="D8" s="2" t="s">
        <v>2</v>
      </c>
      <c r="E8" s="9" t="s">
        <v>3</v>
      </c>
      <c r="F8" s="45" t="s">
        <v>2</v>
      </c>
      <c r="G8" s="46" t="s">
        <v>3</v>
      </c>
      <c r="H8" s="45" t="s">
        <v>2</v>
      </c>
      <c r="I8" s="46" t="s">
        <v>3</v>
      </c>
      <c r="J8" s="45" t="s">
        <v>2</v>
      </c>
      <c r="K8" s="47" t="s">
        <v>3</v>
      </c>
      <c r="L8" s="45" t="s">
        <v>2</v>
      </c>
      <c r="M8" s="47" t="s">
        <v>3</v>
      </c>
      <c r="N8" s="45" t="s">
        <v>2</v>
      </c>
      <c r="O8" s="47" t="s">
        <v>3</v>
      </c>
      <c r="P8" s="45" t="s">
        <v>2</v>
      </c>
      <c r="Q8" s="65" t="s">
        <v>3</v>
      </c>
    </row>
    <row r="9" spans="1:98" ht="13.5" customHeight="1">
      <c r="A9" s="66">
        <v>1</v>
      </c>
      <c r="B9" s="44">
        <v>2</v>
      </c>
      <c r="C9" s="43">
        <v>3</v>
      </c>
      <c r="D9" s="44">
        <v>4</v>
      </c>
      <c r="E9" s="43">
        <v>5</v>
      </c>
      <c r="F9" s="44">
        <v>6</v>
      </c>
      <c r="G9" s="43">
        <v>7</v>
      </c>
      <c r="H9" s="43">
        <v>8</v>
      </c>
      <c r="I9" s="44">
        <v>9</v>
      </c>
      <c r="J9" s="43">
        <v>10</v>
      </c>
      <c r="K9" s="44">
        <v>11</v>
      </c>
      <c r="L9" s="43">
        <v>12</v>
      </c>
      <c r="M9" s="44">
        <v>13</v>
      </c>
      <c r="N9" s="43">
        <v>14</v>
      </c>
      <c r="O9" s="43">
        <v>15</v>
      </c>
      <c r="P9" s="44">
        <v>16</v>
      </c>
      <c r="Q9" s="67">
        <v>17</v>
      </c>
    </row>
    <row r="10" spans="1:98" ht="13.5" customHeight="1">
      <c r="A10" s="96" t="s">
        <v>1</v>
      </c>
      <c r="B10" s="27"/>
      <c r="C10" s="28"/>
      <c r="D10" s="27"/>
      <c r="E10" s="28"/>
      <c r="F10" s="27"/>
      <c r="G10" s="39"/>
      <c r="H10" s="31"/>
      <c r="I10" s="32"/>
      <c r="J10" s="31"/>
      <c r="K10" s="32"/>
      <c r="L10" s="31"/>
      <c r="M10" s="32"/>
      <c r="N10" s="31"/>
      <c r="O10" s="32"/>
      <c r="P10" s="31"/>
      <c r="Q10" s="68"/>
      <c r="R10" s="21"/>
      <c r="S10" s="21"/>
      <c r="T10" s="21"/>
      <c r="U10" s="21"/>
      <c r="V10" s="21"/>
      <c r="W10" s="21"/>
      <c r="X10" s="21"/>
      <c r="Y10" s="21"/>
      <c r="Z10" s="21"/>
      <c r="AA10" s="21"/>
      <c r="AB10" s="21"/>
      <c r="AC10" s="21"/>
      <c r="AD10" s="21"/>
      <c r="AE10" s="21"/>
      <c r="AF10" s="21"/>
      <c r="AG10" s="21"/>
      <c r="AH10" s="21"/>
      <c r="AI10" s="21"/>
      <c r="AJ10" s="21"/>
      <c r="AK10" s="21"/>
      <c r="AL10" s="21"/>
      <c r="AM10" s="21"/>
      <c r="AN10" s="21"/>
      <c r="AO10" s="21"/>
      <c r="AP10" s="21"/>
      <c r="AQ10" s="21"/>
      <c r="AR10" s="21"/>
      <c r="AS10" s="21"/>
      <c r="AT10" s="21"/>
      <c r="AU10" s="21"/>
      <c r="AV10" s="21"/>
      <c r="AW10" s="21"/>
      <c r="AX10" s="21"/>
      <c r="AY10" s="21"/>
      <c r="AZ10" s="21"/>
      <c r="BA10" s="21"/>
      <c r="BB10" s="21"/>
      <c r="BC10" s="21"/>
      <c r="BD10" s="21"/>
      <c r="BE10" s="21"/>
      <c r="BF10" s="21"/>
      <c r="BG10" s="21"/>
      <c r="BH10" s="21"/>
      <c r="BI10" s="21"/>
      <c r="BJ10" s="21"/>
      <c r="BK10" s="21"/>
      <c r="BL10" s="21"/>
      <c r="BM10" s="21"/>
      <c r="BN10" s="21"/>
      <c r="BO10" s="21"/>
      <c r="BP10" s="21"/>
      <c r="BQ10" s="21"/>
      <c r="BR10" s="21"/>
      <c r="BS10" s="21"/>
      <c r="BT10" s="21"/>
      <c r="BU10" s="21"/>
      <c r="BV10" s="21"/>
      <c r="BW10" s="21"/>
      <c r="BX10" s="21"/>
      <c r="BY10" s="21"/>
      <c r="BZ10" s="21"/>
      <c r="CA10" s="21"/>
      <c r="CB10" s="21"/>
      <c r="CC10" s="21"/>
      <c r="CD10" s="21"/>
      <c r="CE10" s="21"/>
      <c r="CF10" s="21"/>
      <c r="CG10" s="21"/>
      <c r="CH10" s="21"/>
      <c r="CI10" s="21"/>
      <c r="CJ10" s="21"/>
      <c r="CK10" s="21"/>
      <c r="CL10" s="21"/>
      <c r="CM10" s="21"/>
      <c r="CN10" s="21"/>
      <c r="CO10" s="21"/>
      <c r="CP10" s="21"/>
      <c r="CQ10" s="21"/>
      <c r="CR10" s="21"/>
      <c r="CS10" s="21"/>
      <c r="CT10" s="21"/>
    </row>
    <row r="11" spans="1:98" s="22" customFormat="1" ht="13.5" customHeight="1">
      <c r="A11" s="94" t="s">
        <v>13</v>
      </c>
      <c r="B11" s="29">
        <v>657.82500000000005</v>
      </c>
      <c r="C11" s="30">
        <v>23822.995000000003</v>
      </c>
      <c r="D11" s="29">
        <v>708.8359999999999</v>
      </c>
      <c r="E11" s="30">
        <v>26217.191000000003</v>
      </c>
      <c r="F11" s="29">
        <v>770</v>
      </c>
      <c r="G11" s="24">
        <v>26470</v>
      </c>
      <c r="H11" s="29">
        <v>830</v>
      </c>
      <c r="I11" s="30">
        <v>29780</v>
      </c>
      <c r="J11" s="29">
        <v>797</v>
      </c>
      <c r="K11" s="30">
        <v>28455</v>
      </c>
      <c r="L11" s="29">
        <v>776</v>
      </c>
      <c r="M11" s="30">
        <v>26509</v>
      </c>
      <c r="N11" s="29">
        <v>802.56600000000003</v>
      </c>
      <c r="O11" s="30">
        <v>29724.547999999995</v>
      </c>
      <c r="P11" s="29">
        <v>845.12899999999991</v>
      </c>
      <c r="Q11" s="69">
        <v>28136.964210000002</v>
      </c>
    </row>
    <row r="12" spans="1:98" s="22" customFormat="1" ht="13.5" customHeight="1">
      <c r="A12" s="95" t="s">
        <v>11</v>
      </c>
      <c r="B12" s="31">
        <v>2201.3759999999997</v>
      </c>
      <c r="C12" s="32">
        <v>13996.78</v>
      </c>
      <c r="D12" s="31">
        <v>2308.9749999999999</v>
      </c>
      <c r="E12" s="32">
        <v>12749.766000000001</v>
      </c>
      <c r="F12" s="31">
        <v>2312</v>
      </c>
      <c r="G12" s="3">
        <v>15027</v>
      </c>
      <c r="H12" s="31">
        <v>2297</v>
      </c>
      <c r="I12" s="32">
        <v>15188</v>
      </c>
      <c r="J12" s="31">
        <v>2378</v>
      </c>
      <c r="K12" s="32">
        <v>16196</v>
      </c>
      <c r="L12" s="31">
        <v>2500</v>
      </c>
      <c r="M12" s="32">
        <v>18002</v>
      </c>
      <c r="N12" s="31">
        <v>2515.9689999999996</v>
      </c>
      <c r="O12" s="32">
        <v>18431.331000000002</v>
      </c>
      <c r="P12" s="31">
        <v>2218.1945000000001</v>
      </c>
      <c r="Q12" s="68">
        <v>18832.443499999998</v>
      </c>
    </row>
    <row r="13" spans="1:98" s="22" customFormat="1" ht="13.5" customHeight="1">
      <c r="A13" s="94" t="s">
        <v>14</v>
      </c>
      <c r="B13" s="29">
        <v>867.06399999999985</v>
      </c>
      <c r="C13" s="30">
        <v>8014.8860000000004</v>
      </c>
      <c r="D13" s="29">
        <v>924</v>
      </c>
      <c r="E13" s="30">
        <v>8623</v>
      </c>
      <c r="F13" s="29">
        <v>987</v>
      </c>
      <c r="G13" s="24">
        <v>9638</v>
      </c>
      <c r="H13" s="29">
        <v>846</v>
      </c>
      <c r="I13" s="30">
        <v>7464</v>
      </c>
      <c r="J13" s="29">
        <v>915</v>
      </c>
      <c r="K13" s="30">
        <v>7922</v>
      </c>
      <c r="L13" s="29">
        <v>1042</v>
      </c>
      <c r="M13" s="30">
        <v>10090</v>
      </c>
      <c r="N13" s="29">
        <v>1077.7270000000001</v>
      </c>
      <c r="O13" s="30">
        <v>11147.055</v>
      </c>
      <c r="P13" s="29">
        <v>922.90699999999993</v>
      </c>
      <c r="Q13" s="69">
        <v>11741.513999999999</v>
      </c>
    </row>
    <row r="14" spans="1:98" s="22" customFormat="1" ht="13.5" customHeight="1">
      <c r="A14" s="95" t="s">
        <v>17</v>
      </c>
      <c r="B14" s="31">
        <v>82.816000000000003</v>
      </c>
      <c r="C14" s="32">
        <v>2908.6390000000006</v>
      </c>
      <c r="D14" s="31">
        <v>97.745000000000005</v>
      </c>
      <c r="E14" s="32">
        <v>3628.8670000000002</v>
      </c>
      <c r="F14" s="31">
        <v>96</v>
      </c>
      <c r="G14" s="3">
        <v>3913</v>
      </c>
      <c r="H14" s="31">
        <v>106</v>
      </c>
      <c r="I14" s="32">
        <v>4196</v>
      </c>
      <c r="J14" s="31">
        <v>117</v>
      </c>
      <c r="K14" s="32">
        <v>4457</v>
      </c>
      <c r="L14" s="31">
        <v>132</v>
      </c>
      <c r="M14" s="32">
        <v>5382</v>
      </c>
      <c r="N14" s="31">
        <v>133.36000000000001</v>
      </c>
      <c r="O14" s="32">
        <v>5639.3</v>
      </c>
      <c r="P14" s="31">
        <v>121.73099999999999</v>
      </c>
      <c r="Q14" s="68">
        <v>4681.598500000001</v>
      </c>
    </row>
    <row r="15" spans="1:98" s="22" customFormat="1" ht="13.5" customHeight="1">
      <c r="A15" s="94" t="s">
        <v>15</v>
      </c>
      <c r="B15" s="29">
        <v>179.23100000000002</v>
      </c>
      <c r="C15" s="30">
        <v>1981.1480000000001</v>
      </c>
      <c r="D15" s="29">
        <v>203.65299999999999</v>
      </c>
      <c r="E15" s="30">
        <v>2270.087</v>
      </c>
      <c r="F15" s="29">
        <v>220</v>
      </c>
      <c r="G15" s="24">
        <v>2572</v>
      </c>
      <c r="H15" s="29">
        <v>205</v>
      </c>
      <c r="I15" s="30">
        <v>2462</v>
      </c>
      <c r="J15" s="29">
        <v>220</v>
      </c>
      <c r="K15" s="30">
        <v>2510</v>
      </c>
      <c r="L15" s="29">
        <v>236</v>
      </c>
      <c r="M15" s="30">
        <v>3198</v>
      </c>
      <c r="N15" s="29">
        <v>268.21600000000001</v>
      </c>
      <c r="O15" s="30">
        <v>3667.8938999999991</v>
      </c>
      <c r="P15" s="29">
        <v>248.40699999999998</v>
      </c>
      <c r="Q15" s="69">
        <v>3919.3690000000006</v>
      </c>
    </row>
    <row r="16" spans="1:98" s="22" customFormat="1" ht="13.5" customHeight="1">
      <c r="A16" s="95" t="s">
        <v>12</v>
      </c>
      <c r="B16" s="31">
        <v>263.935</v>
      </c>
      <c r="C16" s="32">
        <v>2001.45</v>
      </c>
      <c r="D16" s="31">
        <v>274.43199999999996</v>
      </c>
      <c r="E16" s="32">
        <v>1985.1380000000001</v>
      </c>
      <c r="F16" s="31">
        <v>283</v>
      </c>
      <c r="G16" s="3">
        <v>1777</v>
      </c>
      <c r="H16" s="31">
        <v>289</v>
      </c>
      <c r="I16" s="32">
        <v>2891</v>
      </c>
      <c r="J16" s="31">
        <v>322</v>
      </c>
      <c r="K16" s="32">
        <v>2203</v>
      </c>
      <c r="L16" s="31">
        <v>312</v>
      </c>
      <c r="M16" s="32">
        <v>1915</v>
      </c>
      <c r="N16" s="31">
        <v>313.04399999999998</v>
      </c>
      <c r="O16" s="32">
        <v>2497.6779999999999</v>
      </c>
      <c r="P16" s="31">
        <v>319.77099999999996</v>
      </c>
      <c r="Q16" s="68">
        <v>1921.6920000000002</v>
      </c>
    </row>
    <row r="17" spans="1:17" s="22" customFormat="1" ht="13.5" customHeight="1">
      <c r="A17" s="94" t="s">
        <v>18</v>
      </c>
      <c r="B17" s="29">
        <v>80.037999999999997</v>
      </c>
      <c r="C17" s="30">
        <v>1244.5579999999998</v>
      </c>
      <c r="D17" s="29">
        <v>83.741</v>
      </c>
      <c r="E17" s="30">
        <v>1340.7569999999998</v>
      </c>
      <c r="F17" s="29">
        <v>92</v>
      </c>
      <c r="G17" s="24">
        <v>1387</v>
      </c>
      <c r="H17" s="29">
        <v>89</v>
      </c>
      <c r="I17" s="30">
        <v>1415</v>
      </c>
      <c r="J17" s="29">
        <v>102</v>
      </c>
      <c r="K17" s="30">
        <v>1500</v>
      </c>
      <c r="L17" s="29">
        <v>105</v>
      </c>
      <c r="M17" s="30">
        <v>1571</v>
      </c>
      <c r="N17" s="29">
        <v>109.876</v>
      </c>
      <c r="O17" s="30">
        <v>1736.7390000000003</v>
      </c>
      <c r="P17" s="29">
        <v>113.79925</v>
      </c>
      <c r="Q17" s="69">
        <v>1912.7326499999999</v>
      </c>
    </row>
    <row r="18" spans="1:17" s="22" customFormat="1" ht="13.5" customHeight="1">
      <c r="A18" s="95" t="s">
        <v>20</v>
      </c>
      <c r="B18" s="31">
        <v>152.06800000000001</v>
      </c>
      <c r="C18" s="32">
        <v>1257.8369999999998</v>
      </c>
      <c r="D18" s="31">
        <v>156.14400000000003</v>
      </c>
      <c r="E18" s="32">
        <v>1307.838</v>
      </c>
      <c r="F18" s="31">
        <v>159</v>
      </c>
      <c r="G18" s="3">
        <v>1347</v>
      </c>
      <c r="H18" s="31">
        <v>160</v>
      </c>
      <c r="I18" s="32">
        <v>1424</v>
      </c>
      <c r="J18" s="31">
        <v>163</v>
      </c>
      <c r="K18" s="32">
        <v>1426</v>
      </c>
      <c r="L18" s="31">
        <v>164</v>
      </c>
      <c r="M18" s="32">
        <v>1495</v>
      </c>
      <c r="N18" s="31">
        <v>176.96699999999996</v>
      </c>
      <c r="O18" s="32">
        <v>1744.2950000000001</v>
      </c>
      <c r="P18" s="31">
        <v>110.56300000000002</v>
      </c>
      <c r="Q18" s="68">
        <v>1290.4429999999998</v>
      </c>
    </row>
    <row r="19" spans="1:17" s="22" customFormat="1" ht="13.5" customHeight="1">
      <c r="A19" s="94" t="s">
        <v>16</v>
      </c>
      <c r="B19" s="29">
        <v>68.346000000000004</v>
      </c>
      <c r="C19" s="30">
        <v>1734.6939999999997</v>
      </c>
      <c r="D19" s="29">
        <v>79.594000000000023</v>
      </c>
      <c r="E19" s="30">
        <v>1878.3309999999999</v>
      </c>
      <c r="F19" s="29">
        <v>106</v>
      </c>
      <c r="G19" s="24">
        <v>881</v>
      </c>
      <c r="H19" s="29">
        <v>111</v>
      </c>
      <c r="I19" s="30">
        <v>1235</v>
      </c>
      <c r="J19" s="29">
        <v>116</v>
      </c>
      <c r="K19" s="30">
        <v>2221</v>
      </c>
      <c r="L19" s="29">
        <v>118</v>
      </c>
      <c r="M19" s="30">
        <v>2483</v>
      </c>
      <c r="N19" s="29">
        <v>118.735</v>
      </c>
      <c r="O19" s="30">
        <v>2585.3379999999997</v>
      </c>
      <c r="P19" s="29">
        <v>121.968</v>
      </c>
      <c r="Q19" s="69">
        <v>3205.3029999999999</v>
      </c>
    </row>
    <row r="20" spans="1:17" s="22" customFormat="1" ht="13.5" customHeight="1">
      <c r="A20" s="95" t="s">
        <v>19</v>
      </c>
      <c r="B20" s="31">
        <v>123.58800000000001</v>
      </c>
      <c r="C20" s="32">
        <v>884.12900000000013</v>
      </c>
      <c r="D20" s="31">
        <v>109.21</v>
      </c>
      <c r="E20" s="32">
        <v>807.17300000000012</v>
      </c>
      <c r="F20" s="31">
        <v>125</v>
      </c>
      <c r="G20" s="3">
        <v>820</v>
      </c>
      <c r="H20" s="31">
        <v>107</v>
      </c>
      <c r="I20" s="32">
        <v>743</v>
      </c>
      <c r="J20" s="31">
        <v>112</v>
      </c>
      <c r="K20" s="32">
        <v>772</v>
      </c>
      <c r="L20" s="31">
        <v>110</v>
      </c>
      <c r="M20" s="32">
        <v>745</v>
      </c>
      <c r="N20" s="31">
        <v>130.76500000000001</v>
      </c>
      <c r="O20" s="32">
        <v>1345.72255</v>
      </c>
      <c r="P20" s="31">
        <v>194.1711</v>
      </c>
      <c r="Q20" s="68">
        <v>2094.79702</v>
      </c>
    </row>
    <row r="21" spans="1:17" s="22" customFormat="1" ht="13.5" customHeight="1">
      <c r="A21" s="94" t="s">
        <v>48</v>
      </c>
      <c r="B21" s="29">
        <v>69.135000000000005</v>
      </c>
      <c r="C21" s="30">
        <v>418.41300000000007</v>
      </c>
      <c r="D21" s="29">
        <v>71.903000000000006</v>
      </c>
      <c r="E21" s="30">
        <v>423.39499999999998</v>
      </c>
      <c r="F21" s="29">
        <v>74</v>
      </c>
      <c r="G21" s="24">
        <v>483</v>
      </c>
      <c r="H21" s="29">
        <v>78</v>
      </c>
      <c r="I21" s="30">
        <v>497</v>
      </c>
      <c r="J21" s="29">
        <v>80</v>
      </c>
      <c r="K21" s="30">
        <v>538</v>
      </c>
      <c r="L21" s="29">
        <v>83</v>
      </c>
      <c r="M21" s="30">
        <v>580</v>
      </c>
      <c r="N21" s="29">
        <v>84.166000000000011</v>
      </c>
      <c r="O21" s="30">
        <v>585.29699999999991</v>
      </c>
      <c r="P21" s="29">
        <v>90.108000000000018</v>
      </c>
      <c r="Q21" s="69">
        <v>569.13900000000001</v>
      </c>
    </row>
    <row r="22" spans="1:17" s="22" customFormat="1" ht="13.5" customHeight="1">
      <c r="A22" s="95" t="s">
        <v>21</v>
      </c>
      <c r="B22" s="31">
        <v>1111.8050000000001</v>
      </c>
      <c r="C22" s="32">
        <v>7321.2340000000004</v>
      </c>
      <c r="D22" s="31">
        <v>1083</v>
      </c>
      <c r="E22" s="32">
        <v>7234</v>
      </c>
      <c r="F22" s="31">
        <v>1105</v>
      </c>
      <c r="G22" s="3">
        <v>7201</v>
      </c>
      <c r="H22" s="31">
        <v>1265</v>
      </c>
      <c r="I22" s="32">
        <v>7583</v>
      </c>
      <c r="J22" s="31">
        <v>1383</v>
      </c>
      <c r="K22" s="32">
        <v>8224</v>
      </c>
      <c r="L22" s="31">
        <v>1402</v>
      </c>
      <c r="M22" s="32">
        <v>9315</v>
      </c>
      <c r="N22" s="31">
        <v>1484.9210000000003</v>
      </c>
      <c r="O22" s="32">
        <v>9871.9370000000199</v>
      </c>
      <c r="P22" s="31">
        <v>935.53919999999925</v>
      </c>
      <c r="Q22" s="68">
        <v>7977.0284000000102</v>
      </c>
    </row>
    <row r="23" spans="1:17" s="22" customFormat="1" ht="13.5" customHeight="1">
      <c r="A23" s="70" t="s">
        <v>22</v>
      </c>
      <c r="B23" s="33">
        <f t="shared" ref="B23:H23" si="0">SUM(B11:B22)</f>
        <v>5857.2270000000008</v>
      </c>
      <c r="C23" s="34">
        <f t="shared" si="0"/>
        <v>65586.763000000006</v>
      </c>
      <c r="D23" s="33">
        <f t="shared" si="0"/>
        <v>6101.2330000000002</v>
      </c>
      <c r="E23" s="34">
        <f t="shared" si="0"/>
        <v>68465.543000000005</v>
      </c>
      <c r="F23" s="33">
        <f t="shared" si="0"/>
        <v>6329</v>
      </c>
      <c r="G23" s="25">
        <f t="shared" si="0"/>
        <v>71516</v>
      </c>
      <c r="H23" s="33">
        <f t="shared" si="0"/>
        <v>6383</v>
      </c>
      <c r="I23" s="34">
        <f>SUM(I11:I22)</f>
        <v>74878</v>
      </c>
      <c r="J23" s="33">
        <f>SUM(J11:J22)</f>
        <v>6705</v>
      </c>
      <c r="K23" s="34">
        <v>76424</v>
      </c>
      <c r="L23" s="33">
        <v>6982</v>
      </c>
      <c r="M23" s="34">
        <v>81285</v>
      </c>
      <c r="N23" s="33">
        <v>7216.3120000000008</v>
      </c>
      <c r="O23" s="34">
        <v>88977.134450000012</v>
      </c>
      <c r="P23" s="33">
        <v>6242.2880499999992</v>
      </c>
      <c r="Q23" s="71">
        <v>86283.024280000012</v>
      </c>
    </row>
    <row r="24" spans="1:17" s="22" customFormat="1" ht="13.5" customHeight="1">
      <c r="A24" s="97" t="s">
        <v>4</v>
      </c>
      <c r="B24" s="31"/>
      <c r="C24" s="32"/>
      <c r="D24" s="31"/>
      <c r="E24" s="32"/>
      <c r="F24" s="31"/>
      <c r="G24" s="3"/>
      <c r="H24" s="31"/>
      <c r="I24" s="32"/>
      <c r="J24" s="31"/>
      <c r="K24" s="32"/>
      <c r="L24" s="31"/>
      <c r="M24" s="32"/>
      <c r="N24" s="31"/>
      <c r="O24" s="32"/>
      <c r="P24" s="31"/>
      <c r="Q24" s="68"/>
    </row>
    <row r="25" spans="1:17" s="22" customFormat="1" ht="13.5" customHeight="1">
      <c r="A25" s="94" t="s">
        <v>23</v>
      </c>
      <c r="B25" s="29">
        <v>1795</v>
      </c>
      <c r="C25" s="30">
        <v>34658</v>
      </c>
      <c r="D25" s="29">
        <v>1828</v>
      </c>
      <c r="E25" s="30">
        <v>34391</v>
      </c>
      <c r="F25" s="29">
        <v>1835</v>
      </c>
      <c r="G25" s="24">
        <v>36577</v>
      </c>
      <c r="H25" s="29">
        <v>1863</v>
      </c>
      <c r="I25" s="30">
        <v>42339</v>
      </c>
      <c r="J25" s="29">
        <v>1907</v>
      </c>
      <c r="K25" s="30">
        <v>41483</v>
      </c>
      <c r="L25" s="29">
        <v>1992</v>
      </c>
      <c r="M25" s="30">
        <v>45344</v>
      </c>
      <c r="N25" s="29">
        <v>1973.1907000000001</v>
      </c>
      <c r="O25" s="30">
        <v>41555.384000000005</v>
      </c>
      <c r="P25" s="29">
        <v>2068.9519999999998</v>
      </c>
      <c r="Q25" s="69">
        <v>45950.851000000002</v>
      </c>
    </row>
    <row r="26" spans="1:17" s="22" customFormat="1" ht="13.5" customHeight="1">
      <c r="A26" s="95" t="s">
        <v>25</v>
      </c>
      <c r="B26" s="31">
        <v>566</v>
      </c>
      <c r="C26" s="32">
        <v>10303</v>
      </c>
      <c r="D26" s="31">
        <v>599</v>
      </c>
      <c r="E26" s="32">
        <v>11149</v>
      </c>
      <c r="F26" s="31">
        <v>634</v>
      </c>
      <c r="G26" s="3">
        <v>12433</v>
      </c>
      <c r="H26" s="31">
        <v>865</v>
      </c>
      <c r="I26" s="32">
        <v>16526</v>
      </c>
      <c r="J26" s="31">
        <v>907</v>
      </c>
      <c r="K26" s="32">
        <v>18653</v>
      </c>
      <c r="L26" s="31">
        <v>880</v>
      </c>
      <c r="M26" s="32">
        <v>18227</v>
      </c>
      <c r="N26" s="31">
        <v>882.03200000000004</v>
      </c>
      <c r="O26" s="32">
        <v>18735.911999999997</v>
      </c>
      <c r="P26" s="31">
        <v>893.72440000000051</v>
      </c>
      <c r="Q26" s="68">
        <v>19166.6855</v>
      </c>
    </row>
    <row r="27" spans="1:17" s="22" customFormat="1" ht="13.5" customHeight="1">
      <c r="A27" s="94" t="s">
        <v>24</v>
      </c>
      <c r="B27" s="29">
        <v>821</v>
      </c>
      <c r="C27" s="30">
        <v>13900</v>
      </c>
      <c r="D27" s="29">
        <v>834</v>
      </c>
      <c r="E27" s="30">
        <v>13565</v>
      </c>
      <c r="F27" s="29">
        <v>756</v>
      </c>
      <c r="G27" s="24">
        <v>12159</v>
      </c>
      <c r="H27" s="29">
        <v>1064</v>
      </c>
      <c r="I27" s="30">
        <v>15118</v>
      </c>
      <c r="J27" s="29">
        <v>1087</v>
      </c>
      <c r="K27" s="30">
        <v>17511</v>
      </c>
      <c r="L27" s="29">
        <v>1052</v>
      </c>
      <c r="M27" s="30">
        <v>16813</v>
      </c>
      <c r="N27" s="29">
        <v>1203.5650000000001</v>
      </c>
      <c r="O27" s="30">
        <v>19401.676999999996</v>
      </c>
      <c r="P27" s="29">
        <v>1149.8409999999999</v>
      </c>
      <c r="Q27" s="69">
        <v>18736.457399999999</v>
      </c>
    </row>
    <row r="28" spans="1:17" s="22" customFormat="1" ht="13.5" customHeight="1">
      <c r="A28" s="95" t="s">
        <v>26</v>
      </c>
      <c r="B28" s="31">
        <v>561</v>
      </c>
      <c r="C28" s="32">
        <v>9678</v>
      </c>
      <c r="D28" s="31">
        <v>600</v>
      </c>
      <c r="E28" s="32">
        <v>10378</v>
      </c>
      <c r="F28" s="31">
        <v>612</v>
      </c>
      <c r="G28" s="3">
        <v>10563</v>
      </c>
      <c r="H28" s="31">
        <v>680</v>
      </c>
      <c r="I28" s="32">
        <v>11896</v>
      </c>
      <c r="J28" s="31">
        <v>692</v>
      </c>
      <c r="K28" s="32">
        <v>12634</v>
      </c>
      <c r="L28" s="31">
        <v>722</v>
      </c>
      <c r="M28" s="32">
        <v>13444</v>
      </c>
      <c r="N28" s="31">
        <v>711.30599999999981</v>
      </c>
      <c r="O28" s="32">
        <v>13557.820999999996</v>
      </c>
      <c r="P28" s="31">
        <v>679.40535</v>
      </c>
      <c r="Q28" s="68">
        <v>12438.65</v>
      </c>
    </row>
    <row r="29" spans="1:17" s="22" customFormat="1" ht="13.5" customHeight="1">
      <c r="A29" s="94" t="s">
        <v>31</v>
      </c>
      <c r="B29" s="29">
        <v>270</v>
      </c>
      <c r="C29" s="30">
        <v>9056</v>
      </c>
      <c r="D29" s="29">
        <v>280</v>
      </c>
      <c r="E29" s="30">
        <v>9623</v>
      </c>
      <c r="F29" s="29">
        <v>232</v>
      </c>
      <c r="G29" s="24">
        <v>8060</v>
      </c>
      <c r="H29" s="29">
        <v>221</v>
      </c>
      <c r="I29" s="30">
        <v>8076</v>
      </c>
      <c r="J29" s="29">
        <v>227</v>
      </c>
      <c r="K29" s="30">
        <v>8747</v>
      </c>
      <c r="L29" s="29">
        <v>207</v>
      </c>
      <c r="M29" s="30">
        <v>7237</v>
      </c>
      <c r="N29" s="29">
        <v>228.28300000000002</v>
      </c>
      <c r="O29" s="30">
        <v>8139.429000000001</v>
      </c>
      <c r="P29" s="29">
        <v>212.8202</v>
      </c>
      <c r="Q29" s="69">
        <v>5714.8024999999998</v>
      </c>
    </row>
    <row r="30" spans="1:17" s="22" customFormat="1" ht="13.5" customHeight="1">
      <c r="A30" s="95" t="s">
        <v>27</v>
      </c>
      <c r="B30" s="31">
        <v>266</v>
      </c>
      <c r="C30" s="32">
        <v>5910</v>
      </c>
      <c r="D30" s="31">
        <v>310</v>
      </c>
      <c r="E30" s="32">
        <v>6870</v>
      </c>
      <c r="F30" s="31">
        <v>331</v>
      </c>
      <c r="G30" s="3">
        <v>7281</v>
      </c>
      <c r="H30" s="31">
        <v>369</v>
      </c>
      <c r="I30" s="32">
        <v>7949</v>
      </c>
      <c r="J30" s="31">
        <v>390</v>
      </c>
      <c r="K30" s="32">
        <v>8412</v>
      </c>
      <c r="L30" s="31">
        <v>372</v>
      </c>
      <c r="M30" s="32">
        <v>8534</v>
      </c>
      <c r="N30" s="31">
        <v>400.13799999999986</v>
      </c>
      <c r="O30" s="32">
        <v>9039.219000000001</v>
      </c>
      <c r="P30" s="31">
        <v>380.32900000000001</v>
      </c>
      <c r="Q30" s="68">
        <v>8794.9640999999992</v>
      </c>
    </row>
    <row r="31" spans="1:17" s="22" customFormat="1" ht="13.5" customHeight="1">
      <c r="A31" s="94" t="s">
        <v>28</v>
      </c>
      <c r="B31" s="29">
        <v>312</v>
      </c>
      <c r="C31" s="30">
        <v>5777</v>
      </c>
      <c r="D31" s="29">
        <v>349</v>
      </c>
      <c r="E31" s="30">
        <v>6532</v>
      </c>
      <c r="F31" s="29">
        <v>348</v>
      </c>
      <c r="G31" s="24">
        <v>6569</v>
      </c>
      <c r="H31" s="29">
        <v>369</v>
      </c>
      <c r="I31" s="30">
        <v>6745</v>
      </c>
      <c r="J31" s="29">
        <v>391</v>
      </c>
      <c r="K31" s="30">
        <v>7349</v>
      </c>
      <c r="L31" s="29">
        <v>402</v>
      </c>
      <c r="M31" s="30">
        <v>7887</v>
      </c>
      <c r="N31" s="29">
        <v>433.87299999999993</v>
      </c>
      <c r="O31" s="30">
        <v>8573.2759999999998</v>
      </c>
      <c r="P31" s="29">
        <v>414.48393000000004</v>
      </c>
      <c r="Q31" s="69">
        <v>8025.8393500000002</v>
      </c>
    </row>
    <row r="32" spans="1:17" s="22" customFormat="1" ht="13.5" customHeight="1">
      <c r="A32" s="95" t="s">
        <v>29</v>
      </c>
      <c r="B32" s="31">
        <v>407</v>
      </c>
      <c r="C32" s="32">
        <v>4179</v>
      </c>
      <c r="D32" s="31">
        <v>432</v>
      </c>
      <c r="E32" s="32">
        <v>4528</v>
      </c>
      <c r="F32" s="31">
        <v>452</v>
      </c>
      <c r="G32" s="3">
        <v>4803</v>
      </c>
      <c r="H32" s="31">
        <v>498</v>
      </c>
      <c r="I32" s="32">
        <v>5784</v>
      </c>
      <c r="J32" s="31">
        <v>518</v>
      </c>
      <c r="K32" s="32">
        <v>6259</v>
      </c>
      <c r="L32" s="31">
        <v>231</v>
      </c>
      <c r="M32" s="32">
        <v>6350</v>
      </c>
      <c r="N32" s="31">
        <v>532.65999999999985</v>
      </c>
      <c r="O32" s="32">
        <v>6346.3680000000004</v>
      </c>
      <c r="P32" s="31">
        <v>492.6994400000001</v>
      </c>
      <c r="Q32" s="68">
        <v>5552.2895100000005</v>
      </c>
    </row>
    <row r="33" spans="1:17" s="22" customFormat="1" ht="13.5" customHeight="1">
      <c r="A33" s="94" t="s">
        <v>30</v>
      </c>
      <c r="B33" s="29">
        <v>313</v>
      </c>
      <c r="C33" s="30">
        <v>2491</v>
      </c>
      <c r="D33" s="29">
        <v>348</v>
      </c>
      <c r="E33" s="30">
        <v>2916</v>
      </c>
      <c r="F33" s="29">
        <v>365</v>
      </c>
      <c r="G33" s="24">
        <v>3029</v>
      </c>
      <c r="H33" s="29">
        <v>370</v>
      </c>
      <c r="I33" s="30">
        <v>3517</v>
      </c>
      <c r="J33" s="29">
        <v>408</v>
      </c>
      <c r="K33" s="30">
        <v>3745</v>
      </c>
      <c r="L33" s="29">
        <v>421</v>
      </c>
      <c r="M33" s="30">
        <v>4006</v>
      </c>
      <c r="N33" s="29">
        <v>433.56400000000002</v>
      </c>
      <c r="O33" s="30">
        <v>3868.6349499999997</v>
      </c>
      <c r="P33" s="29">
        <v>467.43110000000007</v>
      </c>
      <c r="Q33" s="69">
        <v>4475.9605000000001</v>
      </c>
    </row>
    <row r="34" spans="1:17" s="22" customFormat="1" ht="13.5" customHeight="1">
      <c r="A34" s="95" t="s">
        <v>32</v>
      </c>
      <c r="B34" s="31">
        <v>122.654</v>
      </c>
      <c r="C34" s="32">
        <v>1094</v>
      </c>
      <c r="D34" s="31">
        <v>124</v>
      </c>
      <c r="E34" s="32">
        <v>1120</v>
      </c>
      <c r="F34" s="31">
        <v>119</v>
      </c>
      <c r="G34" s="3">
        <v>1095</v>
      </c>
      <c r="H34" s="31">
        <v>113</v>
      </c>
      <c r="I34" s="32">
        <v>1047</v>
      </c>
      <c r="J34" s="31">
        <v>110</v>
      </c>
      <c r="K34" s="32">
        <v>1073</v>
      </c>
      <c r="L34" s="31">
        <v>112</v>
      </c>
      <c r="M34" s="32">
        <v>1132</v>
      </c>
      <c r="N34" s="31">
        <v>105.86899999999999</v>
      </c>
      <c r="O34" s="32">
        <v>1087.875</v>
      </c>
      <c r="P34" s="31">
        <v>110.71799999999999</v>
      </c>
      <c r="Q34" s="68">
        <v>1336.35455</v>
      </c>
    </row>
    <row r="35" spans="1:17" s="22" customFormat="1" ht="13.5" customHeight="1">
      <c r="A35" s="94" t="s">
        <v>21</v>
      </c>
      <c r="B35" s="29">
        <v>2414</v>
      </c>
      <c r="C35" s="30">
        <v>31402</v>
      </c>
      <c r="D35" s="29">
        <v>2275</v>
      </c>
      <c r="E35" s="30">
        <v>28006</v>
      </c>
      <c r="F35" s="29">
        <v>2300</v>
      </c>
      <c r="G35" s="24">
        <v>31168</v>
      </c>
      <c r="H35" s="29">
        <v>2083</v>
      </c>
      <c r="I35" s="30">
        <v>27557</v>
      </c>
      <c r="J35" s="29">
        <v>2352</v>
      </c>
      <c r="K35" s="30">
        <v>30459</v>
      </c>
      <c r="L35" s="29">
        <v>2815</v>
      </c>
      <c r="M35" s="30">
        <v>33213</v>
      </c>
      <c r="N35" s="29">
        <v>2491.5765000000001</v>
      </c>
      <c r="O35" s="30">
        <v>32574</v>
      </c>
      <c r="P35" s="29">
        <v>2623.2538299999997</v>
      </c>
      <c r="Q35" s="69">
        <v>36838</v>
      </c>
    </row>
    <row r="36" spans="1:17" s="22" customFormat="1" ht="13.5" customHeight="1">
      <c r="A36" s="72" t="s">
        <v>22</v>
      </c>
      <c r="B36" s="35">
        <f>SUM(B25:B35)</f>
        <v>7847.6540000000005</v>
      </c>
      <c r="C36" s="36">
        <f>SUM(C25:C35)+1</f>
        <v>128449</v>
      </c>
      <c r="D36" s="35">
        <f>SUM(D25:D35)+2</f>
        <v>7981</v>
      </c>
      <c r="E36" s="36">
        <f>SUM(E25:E35)-1</f>
        <v>129077</v>
      </c>
      <c r="F36" s="35">
        <f>SUM(F25:F35)+1</f>
        <v>7985</v>
      </c>
      <c r="G36" s="23">
        <f>SUM(G25:G35)+1</f>
        <v>133738</v>
      </c>
      <c r="H36" s="35">
        <f>SUM(H25:H35)</f>
        <v>8495</v>
      </c>
      <c r="I36" s="36">
        <f>SUM(I25:I35)</f>
        <v>146554</v>
      </c>
      <c r="J36" s="35">
        <f>SUM(J25:J35)</f>
        <v>8989</v>
      </c>
      <c r="K36" s="36">
        <v>156325</v>
      </c>
      <c r="L36" s="35">
        <v>9205</v>
      </c>
      <c r="M36" s="36">
        <v>162187</v>
      </c>
      <c r="N36" s="35">
        <v>9396.0571999999993</v>
      </c>
      <c r="O36" s="36">
        <v>162880</v>
      </c>
      <c r="P36" s="35">
        <v>9493.6582500000004</v>
      </c>
      <c r="Q36" s="73">
        <v>167030</v>
      </c>
    </row>
    <row r="37" spans="1:17" s="22" customFormat="1" ht="13.5" customHeight="1">
      <c r="A37" s="98" t="s">
        <v>33</v>
      </c>
      <c r="B37" s="29">
        <v>397</v>
      </c>
      <c r="C37" s="30">
        <v>396</v>
      </c>
      <c r="D37" s="29">
        <v>430</v>
      </c>
      <c r="E37" s="30">
        <v>430</v>
      </c>
      <c r="F37" s="29">
        <v>509</v>
      </c>
      <c r="G37" s="24">
        <v>573</v>
      </c>
      <c r="H37" s="29">
        <v>510</v>
      </c>
      <c r="I37" s="30">
        <v>605</v>
      </c>
      <c r="J37" s="29">
        <v>506</v>
      </c>
      <c r="K37" s="30">
        <v>566</v>
      </c>
      <c r="L37" s="29">
        <v>557</v>
      </c>
      <c r="M37" s="30">
        <v>918</v>
      </c>
      <c r="N37" s="29">
        <v>493.25200000000001</v>
      </c>
      <c r="O37" s="30">
        <v>895.30218000000002</v>
      </c>
      <c r="P37" s="29">
        <v>507.84299999999996</v>
      </c>
      <c r="Q37" s="69">
        <v>830.84549199999992</v>
      </c>
    </row>
    <row r="38" spans="1:17" s="22" customFormat="1" ht="13.5" customHeight="1">
      <c r="A38" s="97" t="s">
        <v>34</v>
      </c>
      <c r="B38" s="31">
        <v>132</v>
      </c>
      <c r="C38" s="32">
        <v>177</v>
      </c>
      <c r="D38" s="31">
        <v>136</v>
      </c>
      <c r="E38" s="32">
        <v>173</v>
      </c>
      <c r="F38" s="31">
        <v>142</v>
      </c>
      <c r="G38" s="3">
        <v>193</v>
      </c>
      <c r="H38" s="52" t="s">
        <v>53</v>
      </c>
      <c r="I38" s="32"/>
      <c r="J38" s="31"/>
      <c r="K38" s="32"/>
      <c r="L38" s="31"/>
      <c r="M38" s="32"/>
      <c r="N38" s="31"/>
      <c r="O38" s="32"/>
      <c r="P38" s="31"/>
      <c r="Q38" s="68"/>
    </row>
    <row r="39" spans="1:17" s="22" customFormat="1" ht="13.5" customHeight="1">
      <c r="A39" s="98" t="s">
        <v>35</v>
      </c>
      <c r="B39" s="29">
        <v>166</v>
      </c>
      <c r="C39" s="30">
        <v>868</v>
      </c>
      <c r="D39" s="29">
        <v>167</v>
      </c>
      <c r="E39" s="30">
        <v>987</v>
      </c>
      <c r="F39" s="29">
        <v>183</v>
      </c>
      <c r="G39" s="24">
        <v>1021</v>
      </c>
      <c r="H39" s="29">
        <v>191</v>
      </c>
      <c r="I39" s="30">
        <v>1031</v>
      </c>
      <c r="J39" s="29">
        <v>254</v>
      </c>
      <c r="K39" s="30">
        <v>1652</v>
      </c>
      <c r="L39" s="29">
        <v>233</v>
      </c>
      <c r="M39" s="30">
        <v>1729</v>
      </c>
      <c r="N39" s="29">
        <v>255.02202999999997</v>
      </c>
      <c r="O39" s="30">
        <v>1754.4914969999998</v>
      </c>
      <c r="P39" s="29">
        <v>246.12990000000002</v>
      </c>
      <c r="Q39" s="69">
        <v>1640.553380726496</v>
      </c>
    </row>
    <row r="40" spans="1:17" s="22" customFormat="1" ht="13.5" customHeight="1">
      <c r="A40" s="97" t="s">
        <v>36</v>
      </c>
      <c r="B40" s="31"/>
      <c r="C40" s="32">
        <v>43644</v>
      </c>
      <c r="D40" s="31"/>
      <c r="E40" s="32">
        <v>47942</v>
      </c>
      <c r="F40" s="31"/>
      <c r="G40" s="3">
        <v>66671</v>
      </c>
      <c r="H40" s="31"/>
      <c r="I40" s="32">
        <v>69027</v>
      </c>
      <c r="J40" s="31"/>
      <c r="K40" s="32">
        <v>75066</v>
      </c>
      <c r="L40" s="31"/>
      <c r="M40" s="32">
        <v>76732</v>
      </c>
      <c r="N40" s="31"/>
      <c r="O40" s="32">
        <v>542.53451752442004</v>
      </c>
      <c r="P40" s="31"/>
      <c r="Q40" s="68">
        <v>477.072962047619</v>
      </c>
    </row>
    <row r="41" spans="1:17" s="22" customFormat="1" ht="13.5" customHeight="1">
      <c r="A41" s="98" t="s">
        <v>6</v>
      </c>
      <c r="B41" s="29">
        <v>3190</v>
      </c>
      <c r="C41" s="30">
        <v>11300</v>
      </c>
      <c r="D41" s="29">
        <v>3217</v>
      </c>
      <c r="E41" s="30">
        <v>11336</v>
      </c>
      <c r="F41" s="29">
        <v>3265</v>
      </c>
      <c r="G41" s="24">
        <v>11928</v>
      </c>
      <c r="H41" s="29">
        <v>3306</v>
      </c>
      <c r="I41" s="30">
        <v>12007</v>
      </c>
      <c r="J41" s="29">
        <v>3577</v>
      </c>
      <c r="K41" s="30">
        <v>16359</v>
      </c>
      <c r="L41" s="29">
        <v>3641</v>
      </c>
      <c r="M41" s="30">
        <v>16985</v>
      </c>
      <c r="N41" s="29">
        <v>3675</v>
      </c>
      <c r="O41" s="30">
        <v>16301</v>
      </c>
      <c r="P41" s="29">
        <v>3538</v>
      </c>
      <c r="Q41" s="69">
        <v>15644</v>
      </c>
    </row>
    <row r="42" spans="1:17" s="22" customFormat="1" ht="13.5" customHeight="1">
      <c r="A42" s="97" t="s">
        <v>37</v>
      </c>
      <c r="B42" s="31"/>
      <c r="C42" s="32">
        <v>37</v>
      </c>
      <c r="D42" s="31"/>
      <c r="E42" s="32">
        <v>37</v>
      </c>
      <c r="F42" s="31"/>
      <c r="G42" s="3">
        <v>41</v>
      </c>
      <c r="H42" s="31"/>
      <c r="I42" s="32">
        <v>41</v>
      </c>
      <c r="J42" s="31"/>
      <c r="K42" s="32">
        <v>0</v>
      </c>
      <c r="L42" s="31">
        <v>0</v>
      </c>
      <c r="M42" s="32"/>
      <c r="N42" s="31"/>
      <c r="O42" s="32">
        <v>17.100999999999999</v>
      </c>
      <c r="P42" s="31"/>
      <c r="Q42" s="68">
        <v>28.461660000000002</v>
      </c>
    </row>
    <row r="43" spans="1:17" s="22" customFormat="1" ht="13.5" customHeight="1">
      <c r="A43" s="98" t="s">
        <v>8</v>
      </c>
      <c r="B43" s="29"/>
      <c r="C43" s="30">
        <v>65</v>
      </c>
      <c r="D43" s="29"/>
      <c r="E43" s="30">
        <v>65</v>
      </c>
      <c r="F43" s="29"/>
      <c r="G43" s="24">
        <v>65</v>
      </c>
      <c r="H43" s="29"/>
      <c r="I43" s="30">
        <v>65</v>
      </c>
      <c r="J43" s="29"/>
      <c r="K43" s="30">
        <v>0</v>
      </c>
      <c r="L43" s="29">
        <v>0</v>
      </c>
      <c r="M43" s="30"/>
      <c r="N43" s="29"/>
      <c r="O43" s="30">
        <v>76.149999999999991</v>
      </c>
      <c r="P43" s="29"/>
      <c r="Q43" s="69">
        <v>76.149999999999991</v>
      </c>
    </row>
    <row r="44" spans="1:17" s="22" customFormat="1" ht="13.5" customHeight="1">
      <c r="A44" s="97" t="s">
        <v>7</v>
      </c>
      <c r="B44" s="31">
        <v>2617</v>
      </c>
      <c r="C44" s="32">
        <v>4357</v>
      </c>
      <c r="D44" s="31">
        <v>2629</v>
      </c>
      <c r="E44" s="32">
        <v>4145</v>
      </c>
      <c r="F44" s="31">
        <v>2464</v>
      </c>
      <c r="G44" s="3">
        <v>4016</v>
      </c>
      <c r="H44" s="31">
        <v>2940</v>
      </c>
      <c r="I44" s="32">
        <v>5350</v>
      </c>
      <c r="J44" s="31">
        <v>3212</v>
      </c>
      <c r="K44" s="32">
        <v>5951</v>
      </c>
      <c r="L44" s="31">
        <v>3076</v>
      </c>
      <c r="M44" s="32">
        <v>5744</v>
      </c>
      <c r="N44" s="31">
        <v>3163</v>
      </c>
      <c r="O44" s="32">
        <v>5908</v>
      </c>
      <c r="P44" s="31">
        <v>3788</v>
      </c>
      <c r="Q44" s="68">
        <v>5732</v>
      </c>
    </row>
    <row r="45" spans="1:17" s="22" customFormat="1" ht="13.5" customHeight="1">
      <c r="A45" s="74" t="s">
        <v>46</v>
      </c>
      <c r="B45" s="37">
        <f>B23+B36+B37+B38+B39+B41+B44</f>
        <v>20206.881000000001</v>
      </c>
      <c r="C45" s="38">
        <f>C23+C36+C37+C38+C39+C41+C42+C43+C44-1</f>
        <v>211234.76300000001</v>
      </c>
      <c r="D45" s="37">
        <f>D23+D36+D37+D38+D39+D41+D44+1</f>
        <v>20662.233</v>
      </c>
      <c r="E45" s="38">
        <f>E23+E36+E37+E38+E39+E41+E42+E43+E44</f>
        <v>214715.54300000001</v>
      </c>
      <c r="F45" s="37">
        <f>F23+F36+F37+F38+F39+F41+F44-1</f>
        <v>20876</v>
      </c>
      <c r="G45" s="26">
        <f>G23+G36+G37+G38+G39+G41+G42+G43+G44-2</f>
        <v>223089</v>
      </c>
      <c r="H45" s="37">
        <f>SUM(H23,H36,H37,H39,H41,H44)</f>
        <v>21825</v>
      </c>
      <c r="I45" s="38">
        <f>I23+I36+I37+I38+I39+I41+I42+I43+I44</f>
        <v>240531</v>
      </c>
      <c r="J45" s="37">
        <f>J23+J36+J37+J38+J39+J41+J42+J43+J44</f>
        <v>23243</v>
      </c>
      <c r="K45" s="38">
        <v>257277</v>
      </c>
      <c r="L45" s="37">
        <v>23695</v>
      </c>
      <c r="M45" s="38">
        <v>268847</v>
      </c>
      <c r="N45" s="37">
        <v>24198.481230000005</v>
      </c>
      <c r="O45" s="38">
        <v>277352.03670965583</v>
      </c>
      <c r="P45" s="37">
        <v>23215.7582</v>
      </c>
      <c r="Q45" s="75">
        <v>277742.97946877411</v>
      </c>
    </row>
    <row r="46" spans="1:17" s="22" customFormat="1" ht="13.5" customHeight="1">
      <c r="A46" s="127" t="s">
        <v>38</v>
      </c>
      <c r="B46" s="128"/>
      <c r="C46" s="128"/>
      <c r="D46" s="128"/>
      <c r="E46" s="128"/>
      <c r="F46" s="128"/>
      <c r="G46" s="128"/>
      <c r="H46" s="128"/>
      <c r="I46" s="128"/>
      <c r="J46" s="128"/>
      <c r="K46" s="128"/>
      <c r="L46" s="128"/>
      <c r="M46" s="128"/>
      <c r="N46" s="128"/>
      <c r="O46" s="128"/>
      <c r="P46" s="128"/>
      <c r="Q46" s="129"/>
    </row>
    <row r="47" spans="1:17" s="22" customFormat="1" ht="13.5" customHeight="1">
      <c r="A47" s="126" t="s">
        <v>9</v>
      </c>
      <c r="B47" s="125"/>
      <c r="C47" s="125"/>
      <c r="D47" s="123"/>
      <c r="E47" s="124"/>
      <c r="F47" s="118" t="s">
        <v>45</v>
      </c>
      <c r="G47" s="119"/>
      <c r="H47" s="118" t="s">
        <v>50</v>
      </c>
      <c r="I47" s="119"/>
      <c r="J47" s="82" t="s">
        <v>54</v>
      </c>
      <c r="K47" s="83"/>
      <c r="L47" s="82" t="s">
        <v>57</v>
      </c>
      <c r="M47" s="83"/>
      <c r="N47" s="82" t="s">
        <v>59</v>
      </c>
      <c r="O47" s="83"/>
      <c r="P47" s="82" t="s">
        <v>60</v>
      </c>
      <c r="Q47" s="83"/>
    </row>
    <row r="48" spans="1:17" s="22" customFormat="1" ht="13.5" customHeight="1">
      <c r="A48" s="117"/>
      <c r="B48" s="53"/>
      <c r="C48" s="9"/>
      <c r="D48" s="53"/>
      <c r="E48" s="46"/>
      <c r="F48" s="45" t="s">
        <v>2</v>
      </c>
      <c r="G48" s="46" t="s">
        <v>3</v>
      </c>
      <c r="H48" s="45" t="s">
        <v>2</v>
      </c>
      <c r="I48" s="46" t="s">
        <v>3</v>
      </c>
      <c r="J48" s="45" t="s">
        <v>2</v>
      </c>
      <c r="K48" s="47" t="s">
        <v>3</v>
      </c>
      <c r="L48" s="45" t="s">
        <v>2</v>
      </c>
      <c r="M48" s="47" t="s">
        <v>3</v>
      </c>
      <c r="N48" s="45" t="s">
        <v>2</v>
      </c>
      <c r="O48" s="47" t="s">
        <v>3</v>
      </c>
      <c r="P48" s="45" t="s">
        <v>2</v>
      </c>
      <c r="Q48" s="47" t="s">
        <v>3</v>
      </c>
    </row>
    <row r="49" spans="1:98" s="22" customFormat="1" ht="13.5" customHeight="1">
      <c r="A49" s="20">
        <v>1</v>
      </c>
      <c r="B49" s="54"/>
      <c r="C49" s="4"/>
      <c r="D49" s="54"/>
      <c r="E49" s="40"/>
      <c r="F49" s="41">
        <v>2</v>
      </c>
      <c r="G49" s="90">
        <v>3</v>
      </c>
      <c r="H49" s="41">
        <v>4</v>
      </c>
      <c r="I49" s="90">
        <v>5</v>
      </c>
      <c r="J49" s="41">
        <v>6</v>
      </c>
      <c r="K49" s="42">
        <v>7</v>
      </c>
      <c r="L49" s="41">
        <v>8</v>
      </c>
      <c r="M49" s="90">
        <v>9</v>
      </c>
      <c r="N49" s="41">
        <v>8</v>
      </c>
      <c r="O49" s="90">
        <v>9</v>
      </c>
      <c r="P49" s="41">
        <v>8</v>
      </c>
      <c r="Q49" s="90">
        <v>9</v>
      </c>
    </row>
    <row r="50" spans="1:98" s="22" customFormat="1" ht="13.5" customHeight="1">
      <c r="A50" s="76"/>
      <c r="B50" s="31"/>
      <c r="C50" s="31"/>
      <c r="D50" s="31"/>
      <c r="E50" s="31"/>
      <c r="F50" s="27"/>
      <c r="G50" s="39"/>
      <c r="H50" s="27"/>
      <c r="I50" s="39"/>
      <c r="J50" s="27"/>
      <c r="K50" s="39"/>
      <c r="L50" s="27"/>
      <c r="M50" s="39"/>
      <c r="N50" s="27"/>
      <c r="O50" s="39"/>
      <c r="P50" s="27"/>
      <c r="Q50" s="28"/>
    </row>
    <row r="51" spans="1:98" s="22" customFormat="1" ht="13.5" customHeight="1">
      <c r="A51" s="99" t="s">
        <v>39</v>
      </c>
      <c r="B51" s="29"/>
      <c r="C51" s="29"/>
      <c r="D51" s="29"/>
      <c r="E51" s="29"/>
      <c r="F51" s="84">
        <v>1</v>
      </c>
      <c r="G51" s="87">
        <v>3.9</v>
      </c>
      <c r="H51" s="84">
        <v>4.5</v>
      </c>
      <c r="I51" s="87">
        <v>7.8</v>
      </c>
      <c r="J51" s="84">
        <v>6.5</v>
      </c>
      <c r="K51" s="87">
        <v>7</v>
      </c>
      <c r="L51" s="84">
        <v>1.9</v>
      </c>
      <c r="M51" s="87">
        <v>4.5</v>
      </c>
      <c r="N51" s="84">
        <v>2.1248416543574797</v>
      </c>
      <c r="O51" s="87">
        <v>3.163523011101419</v>
      </c>
      <c r="P51" s="84">
        <v>-4.0610938374995058</v>
      </c>
      <c r="Q51" s="91">
        <v>0.14095543113949857</v>
      </c>
    </row>
    <row r="52" spans="1:98" s="22" customFormat="1" ht="13.5" customHeight="1">
      <c r="A52" s="100" t="s">
        <v>1</v>
      </c>
      <c r="B52" s="31"/>
      <c r="C52" s="31"/>
      <c r="D52" s="31"/>
      <c r="E52" s="31"/>
      <c r="F52" s="85">
        <v>3.7</v>
      </c>
      <c r="G52" s="88">
        <v>4.5</v>
      </c>
      <c r="H52" s="85">
        <v>0.8</v>
      </c>
      <c r="I52" s="88">
        <v>4.7</v>
      </c>
      <c r="J52" s="85">
        <v>5</v>
      </c>
      <c r="K52" s="88">
        <v>2.1</v>
      </c>
      <c r="L52" s="85">
        <v>4.0999999999999996</v>
      </c>
      <c r="M52" s="88">
        <v>6.4</v>
      </c>
      <c r="N52" s="85">
        <v>3.3559438556287713</v>
      </c>
      <c r="O52" s="88">
        <v>9.4631659592790953</v>
      </c>
      <c r="P52" s="85">
        <v>-13.497531010300017</v>
      </c>
      <c r="Q52" s="92">
        <v>-3.0278679872680474</v>
      </c>
    </row>
    <row r="53" spans="1:98" s="22" customFormat="1" ht="13.5" customHeight="1">
      <c r="A53" s="77" t="s">
        <v>4</v>
      </c>
      <c r="B53" s="37"/>
      <c r="C53" s="37"/>
      <c r="D53" s="37"/>
      <c r="E53" s="37"/>
      <c r="F53" s="86">
        <v>0.1</v>
      </c>
      <c r="G53" s="89">
        <v>3.6</v>
      </c>
      <c r="H53" s="86">
        <v>6.4</v>
      </c>
      <c r="I53" s="89">
        <v>9.6</v>
      </c>
      <c r="J53" s="86">
        <v>5.8</v>
      </c>
      <c r="K53" s="89">
        <v>6.7</v>
      </c>
      <c r="L53" s="86">
        <v>2.4</v>
      </c>
      <c r="M53" s="89">
        <v>3.7</v>
      </c>
      <c r="N53" s="86">
        <v>2.0755806626833162</v>
      </c>
      <c r="O53" s="89">
        <v>0.4377111544081918</v>
      </c>
      <c r="P53" s="86">
        <v>1.0387447407195556</v>
      </c>
      <c r="Q53" s="93">
        <v>2.5</v>
      </c>
    </row>
    <row r="54" spans="1:98" s="22" customFormat="1" ht="13.5" customHeight="1">
      <c r="A54" s="103" t="s">
        <v>62</v>
      </c>
      <c r="B54" s="104"/>
      <c r="C54" s="104"/>
      <c r="D54" s="104"/>
      <c r="E54" s="104"/>
      <c r="F54" s="104"/>
      <c r="G54" s="104"/>
      <c r="H54" s="104"/>
      <c r="I54" s="104"/>
      <c r="J54" s="55"/>
      <c r="K54" s="55"/>
      <c r="L54" s="55"/>
      <c r="M54" s="55"/>
      <c r="N54" s="55"/>
      <c r="O54" s="56"/>
      <c r="P54" s="56"/>
      <c r="Q54" s="78"/>
    </row>
    <row r="55" spans="1:98" s="22" customFormat="1" ht="13.5" customHeight="1">
      <c r="A55" s="121" t="s">
        <v>5</v>
      </c>
      <c r="B55" s="122"/>
      <c r="C55" s="122"/>
      <c r="D55" s="122"/>
      <c r="E55" s="122"/>
      <c r="F55" s="122"/>
      <c r="G55" s="122"/>
      <c r="H55" s="122"/>
      <c r="I55" s="122"/>
      <c r="J55" s="55"/>
      <c r="K55" s="55"/>
      <c r="L55" s="57"/>
      <c r="M55" s="57"/>
      <c r="N55" s="57"/>
      <c r="O55" s="58"/>
      <c r="P55" s="58"/>
      <c r="Q55" s="79"/>
    </row>
    <row r="56" spans="1:98" s="22" customFormat="1" ht="13.5" customHeight="1">
      <c r="A56" s="59" t="s">
        <v>51</v>
      </c>
      <c r="B56" s="60"/>
      <c r="C56" s="60"/>
      <c r="D56" s="60"/>
      <c r="E56" s="60"/>
      <c r="F56" s="60"/>
      <c r="G56" s="60"/>
      <c r="H56" s="55"/>
      <c r="I56" s="55"/>
      <c r="J56" s="55"/>
      <c r="K56" s="55"/>
      <c r="L56" s="57"/>
      <c r="M56" s="57"/>
      <c r="N56" s="57"/>
      <c r="O56" s="58"/>
      <c r="P56" s="58"/>
      <c r="Q56" s="79"/>
    </row>
    <row r="57" spans="1:98" s="22" customFormat="1" ht="13.5" customHeight="1">
      <c r="A57" s="62" t="s">
        <v>47</v>
      </c>
      <c r="B57" s="101"/>
      <c r="C57" s="101"/>
      <c r="D57" s="101"/>
      <c r="E57" s="101"/>
      <c r="F57" s="101"/>
      <c r="G57" s="101"/>
      <c r="H57" s="55"/>
      <c r="I57" s="55"/>
      <c r="J57" s="55"/>
      <c r="K57" s="55"/>
      <c r="L57" s="57"/>
      <c r="M57" s="57"/>
      <c r="N57" s="57"/>
      <c r="O57" s="58"/>
      <c r="P57" s="58"/>
      <c r="Q57" s="79"/>
    </row>
    <row r="58" spans="1:98" s="22" customFormat="1" ht="13.5" customHeight="1">
      <c r="A58" s="62" t="s">
        <v>52</v>
      </c>
      <c r="B58" s="102"/>
      <c r="C58" s="102"/>
      <c r="D58" s="102"/>
      <c r="E58" s="102"/>
      <c r="F58" s="102"/>
      <c r="G58" s="102"/>
      <c r="H58" s="55"/>
      <c r="I58" s="55"/>
      <c r="J58" s="55"/>
      <c r="K58" s="55"/>
      <c r="L58" s="55"/>
      <c r="M58" s="55"/>
      <c r="N58" s="55"/>
      <c r="O58" s="56"/>
      <c r="P58" s="56"/>
      <c r="Q58" s="78"/>
    </row>
    <row r="59" spans="1:98" s="22" customFormat="1" ht="13.5" customHeight="1">
      <c r="A59" s="61"/>
      <c r="B59" s="60"/>
      <c r="C59" s="60"/>
      <c r="D59" s="60"/>
      <c r="E59" s="60"/>
      <c r="F59" s="60"/>
      <c r="G59" s="60"/>
      <c r="H59" s="55"/>
      <c r="I59" s="55"/>
      <c r="J59" s="55"/>
      <c r="K59" s="55"/>
      <c r="L59" s="55"/>
      <c r="M59" s="55"/>
      <c r="N59" s="55"/>
      <c r="O59" s="56"/>
      <c r="P59" s="56"/>
      <c r="Q59" s="78"/>
    </row>
    <row r="60" spans="1:98" s="22" customFormat="1" ht="13.5" customHeight="1" thickBot="1">
      <c r="A60" s="114"/>
      <c r="B60" s="115"/>
      <c r="C60" s="115"/>
      <c r="D60" s="115"/>
      <c r="E60" s="115"/>
      <c r="F60" s="115"/>
      <c r="G60" s="115"/>
      <c r="H60" s="115"/>
      <c r="I60" s="115"/>
      <c r="J60" s="63"/>
      <c r="K60" s="63"/>
      <c r="L60" s="63"/>
      <c r="M60" s="63"/>
      <c r="N60" s="63"/>
      <c r="O60" s="80"/>
      <c r="P60" s="80"/>
      <c r="Q60" s="81"/>
    </row>
    <row r="61" spans="1:98">
      <c r="N61" s="21"/>
      <c r="O61" s="21"/>
      <c r="P61" s="21"/>
      <c r="Q61" s="21"/>
      <c r="R61" s="21"/>
      <c r="S61" s="21"/>
      <c r="T61" s="21"/>
      <c r="U61" s="21"/>
      <c r="V61" s="21"/>
      <c r="W61" s="21"/>
      <c r="X61" s="21"/>
      <c r="Y61" s="21"/>
      <c r="Z61" s="21"/>
      <c r="AA61" s="21"/>
      <c r="AB61" s="21"/>
      <c r="AC61" s="21"/>
      <c r="AD61" s="21"/>
      <c r="AE61" s="21"/>
      <c r="AF61" s="21"/>
      <c r="AG61" s="21"/>
      <c r="AH61" s="21"/>
      <c r="AI61" s="21"/>
      <c r="AJ61" s="21"/>
      <c r="AK61" s="21"/>
      <c r="AL61" s="21"/>
      <c r="AM61" s="21"/>
      <c r="AN61" s="21"/>
      <c r="AO61" s="21"/>
      <c r="AP61" s="21"/>
      <c r="AQ61" s="21"/>
      <c r="AR61" s="21"/>
      <c r="AS61" s="21"/>
      <c r="AT61" s="21"/>
      <c r="AU61" s="21"/>
      <c r="AV61" s="21"/>
      <c r="AW61" s="21"/>
      <c r="AX61" s="21"/>
      <c r="AY61" s="21"/>
      <c r="AZ61" s="21"/>
      <c r="BA61" s="21"/>
      <c r="BB61" s="21"/>
      <c r="BC61" s="21"/>
      <c r="BD61" s="21"/>
      <c r="BE61" s="21"/>
      <c r="BF61" s="21"/>
      <c r="BG61" s="21"/>
      <c r="BH61" s="21"/>
      <c r="BI61" s="21"/>
      <c r="BJ61" s="21"/>
      <c r="BK61" s="21"/>
      <c r="BL61" s="21"/>
      <c r="BM61" s="21"/>
      <c r="BN61" s="21"/>
      <c r="BO61" s="21"/>
      <c r="BP61" s="21"/>
      <c r="BQ61" s="21"/>
      <c r="BR61" s="21"/>
      <c r="BS61" s="21"/>
      <c r="BT61" s="21"/>
      <c r="BU61" s="21"/>
      <c r="BV61" s="21"/>
      <c r="BW61" s="21"/>
      <c r="BX61" s="21"/>
      <c r="BY61" s="21"/>
      <c r="BZ61" s="21"/>
      <c r="CA61" s="21"/>
      <c r="CB61" s="21"/>
      <c r="CC61" s="21"/>
      <c r="CD61" s="21"/>
      <c r="CE61" s="21"/>
      <c r="CF61" s="21"/>
      <c r="CG61" s="21"/>
      <c r="CH61" s="21"/>
      <c r="CI61" s="21"/>
      <c r="CJ61" s="21"/>
      <c r="CK61" s="21"/>
      <c r="CL61" s="21"/>
      <c r="CM61" s="21"/>
      <c r="CN61" s="21"/>
      <c r="CO61" s="21"/>
      <c r="CP61" s="21"/>
      <c r="CQ61" s="21"/>
      <c r="CR61" s="21"/>
      <c r="CS61" s="21"/>
      <c r="CT61" s="21"/>
    </row>
    <row r="62" spans="1:98">
      <c r="N62" s="21"/>
      <c r="O62" s="21"/>
      <c r="P62" s="21"/>
      <c r="Q62" s="21"/>
      <c r="R62" s="21"/>
      <c r="S62" s="21"/>
      <c r="T62" s="21"/>
      <c r="U62" s="21"/>
      <c r="V62" s="21"/>
      <c r="W62" s="21"/>
      <c r="X62" s="21"/>
      <c r="Y62" s="21"/>
      <c r="Z62" s="21"/>
      <c r="AA62" s="21"/>
      <c r="AB62" s="21"/>
      <c r="AC62" s="21"/>
      <c r="AD62" s="21"/>
      <c r="AE62" s="21"/>
      <c r="AF62" s="21"/>
      <c r="AG62" s="21"/>
      <c r="AH62" s="21"/>
      <c r="AI62" s="21"/>
      <c r="AJ62" s="21"/>
      <c r="AK62" s="21"/>
      <c r="AL62" s="21"/>
      <c r="AM62" s="21"/>
      <c r="AN62" s="21"/>
      <c r="AO62" s="21"/>
      <c r="AP62" s="21"/>
      <c r="AQ62" s="21"/>
      <c r="AR62" s="21"/>
      <c r="AS62" s="21"/>
      <c r="AT62" s="21"/>
      <c r="AU62" s="21"/>
      <c r="AV62" s="21"/>
      <c r="AW62" s="21"/>
      <c r="AX62" s="21"/>
      <c r="AY62" s="21"/>
      <c r="AZ62" s="21"/>
      <c r="BA62" s="21"/>
      <c r="BB62" s="21"/>
      <c r="BC62" s="21"/>
      <c r="BD62" s="21"/>
      <c r="BE62" s="21"/>
      <c r="BF62" s="21"/>
      <c r="BG62" s="21"/>
      <c r="BH62" s="21"/>
      <c r="BI62" s="21"/>
      <c r="BJ62" s="21"/>
      <c r="BK62" s="21"/>
      <c r="BL62" s="21"/>
      <c r="BM62" s="21"/>
      <c r="BN62" s="21"/>
      <c r="BO62" s="21"/>
      <c r="BP62" s="21"/>
      <c r="BQ62" s="21"/>
      <c r="BR62" s="21"/>
      <c r="BS62" s="21"/>
      <c r="BT62" s="21"/>
      <c r="BU62" s="21"/>
      <c r="BV62" s="21"/>
      <c r="BW62" s="21"/>
      <c r="BX62" s="21"/>
      <c r="BY62" s="21"/>
      <c r="BZ62" s="21"/>
      <c r="CA62" s="21"/>
      <c r="CB62" s="21"/>
      <c r="CC62" s="21"/>
      <c r="CD62" s="21"/>
      <c r="CE62" s="21"/>
      <c r="CF62" s="21"/>
      <c r="CG62" s="21"/>
      <c r="CH62" s="21"/>
      <c r="CI62" s="21"/>
      <c r="CJ62" s="21"/>
      <c r="CK62" s="21"/>
      <c r="CL62" s="21"/>
      <c r="CM62" s="21"/>
      <c r="CN62" s="21"/>
      <c r="CO62" s="21"/>
      <c r="CP62" s="21"/>
      <c r="CQ62" s="21"/>
      <c r="CR62" s="21"/>
      <c r="CS62" s="21"/>
      <c r="CT62" s="21"/>
    </row>
    <row r="63" spans="1:98">
      <c r="N63" s="21"/>
      <c r="O63" s="21"/>
      <c r="P63" s="21"/>
      <c r="Q63" s="21"/>
      <c r="R63" s="21"/>
      <c r="S63" s="21"/>
      <c r="T63" s="21"/>
      <c r="U63" s="21"/>
      <c r="V63" s="21"/>
      <c r="W63" s="21"/>
      <c r="X63" s="21"/>
      <c r="Y63" s="21"/>
      <c r="Z63" s="21"/>
      <c r="AA63" s="21"/>
      <c r="AB63" s="21"/>
      <c r="AC63" s="21"/>
      <c r="AD63" s="21"/>
      <c r="AE63" s="21"/>
      <c r="AF63" s="21"/>
      <c r="AG63" s="21"/>
      <c r="AH63" s="21"/>
      <c r="AI63" s="21"/>
      <c r="AJ63" s="21"/>
      <c r="AK63" s="21"/>
      <c r="AL63" s="21"/>
      <c r="AM63" s="21"/>
      <c r="AN63" s="21"/>
      <c r="AO63" s="21"/>
      <c r="AP63" s="21"/>
      <c r="AQ63" s="21"/>
      <c r="AR63" s="21"/>
      <c r="AS63" s="21"/>
      <c r="AT63" s="21"/>
      <c r="AU63" s="21"/>
      <c r="AV63" s="21"/>
      <c r="AW63" s="21"/>
      <c r="AX63" s="21"/>
      <c r="AY63" s="21"/>
      <c r="AZ63" s="21"/>
      <c r="BA63" s="21"/>
      <c r="BB63" s="21"/>
      <c r="BC63" s="21"/>
      <c r="BD63" s="21"/>
      <c r="BE63" s="21"/>
      <c r="BF63" s="21"/>
      <c r="BG63" s="21"/>
      <c r="BH63" s="21"/>
      <c r="BI63" s="21"/>
      <c r="BJ63" s="21"/>
      <c r="BK63" s="21"/>
      <c r="BL63" s="21"/>
      <c r="BM63" s="21"/>
      <c r="BN63" s="21"/>
      <c r="BO63" s="21"/>
      <c r="BP63" s="21"/>
      <c r="BQ63" s="21"/>
      <c r="BR63" s="21"/>
      <c r="BS63" s="21"/>
      <c r="BT63" s="21"/>
      <c r="BU63" s="21"/>
      <c r="BV63" s="21"/>
      <c r="BW63" s="21"/>
      <c r="BX63" s="21"/>
      <c r="BY63" s="21"/>
      <c r="BZ63" s="21"/>
      <c r="CA63" s="21"/>
      <c r="CB63" s="21"/>
      <c r="CC63" s="21"/>
      <c r="CD63" s="21"/>
      <c r="CE63" s="21"/>
      <c r="CF63" s="21"/>
      <c r="CG63" s="21"/>
      <c r="CH63" s="21"/>
      <c r="CI63" s="21"/>
      <c r="CJ63" s="21"/>
      <c r="CK63" s="21"/>
      <c r="CL63" s="21"/>
      <c r="CM63" s="21"/>
      <c r="CN63" s="21"/>
      <c r="CO63" s="21"/>
      <c r="CP63" s="21"/>
      <c r="CQ63" s="21"/>
      <c r="CR63" s="21"/>
      <c r="CS63" s="21"/>
      <c r="CT63" s="21"/>
    </row>
    <row r="64" spans="1:98">
      <c r="N64" s="21"/>
      <c r="O64" s="21"/>
      <c r="P64" s="21"/>
      <c r="Q64" s="21"/>
      <c r="R64" s="21"/>
      <c r="S64" s="21"/>
      <c r="T64" s="21"/>
      <c r="U64" s="21"/>
      <c r="V64" s="21"/>
      <c r="W64" s="21"/>
      <c r="X64" s="21"/>
      <c r="Y64" s="21"/>
      <c r="Z64" s="21"/>
      <c r="AA64" s="21"/>
      <c r="AB64" s="21"/>
      <c r="AC64" s="21"/>
      <c r="AD64" s="21"/>
      <c r="AE64" s="21"/>
      <c r="AF64" s="21"/>
      <c r="AG64" s="21"/>
      <c r="AH64" s="21"/>
      <c r="AI64" s="21"/>
      <c r="AJ64" s="21"/>
      <c r="AK64" s="21"/>
      <c r="AL64" s="21"/>
      <c r="AM64" s="21"/>
      <c r="AN64" s="21"/>
      <c r="AO64" s="21"/>
      <c r="AP64" s="21"/>
      <c r="AQ64" s="21"/>
      <c r="AR64" s="21"/>
      <c r="AS64" s="21"/>
      <c r="AT64" s="21"/>
      <c r="AU64" s="21"/>
      <c r="AV64" s="21"/>
      <c r="AW64" s="21"/>
      <c r="AX64" s="21"/>
      <c r="AY64" s="21"/>
      <c r="AZ64" s="21"/>
      <c r="BA64" s="21"/>
      <c r="BB64" s="21"/>
      <c r="BC64" s="21"/>
      <c r="BD64" s="21"/>
      <c r="BE64" s="21"/>
      <c r="BF64" s="21"/>
      <c r="BG64" s="21"/>
      <c r="BH64" s="21"/>
      <c r="BI64" s="21"/>
      <c r="BJ64" s="21"/>
      <c r="BK64" s="21"/>
      <c r="BL64" s="21"/>
      <c r="BM64" s="21"/>
      <c r="BN64" s="21"/>
      <c r="BO64" s="21"/>
      <c r="BP64" s="21"/>
      <c r="BQ64" s="21"/>
      <c r="BR64" s="21"/>
      <c r="BS64" s="21"/>
      <c r="BT64" s="21"/>
      <c r="BU64" s="21"/>
      <c r="BV64" s="21"/>
      <c r="BW64" s="21"/>
      <c r="BX64" s="21"/>
      <c r="BY64" s="21"/>
      <c r="BZ64" s="21"/>
      <c r="CA64" s="21"/>
      <c r="CB64" s="21"/>
      <c r="CC64" s="21"/>
      <c r="CD64" s="21"/>
      <c r="CE64" s="21"/>
      <c r="CF64" s="21"/>
      <c r="CG64" s="21"/>
      <c r="CH64" s="21"/>
      <c r="CI64" s="21"/>
      <c r="CJ64" s="21"/>
      <c r="CK64" s="21"/>
      <c r="CL64" s="21"/>
      <c r="CM64" s="21"/>
      <c r="CN64" s="21"/>
      <c r="CO64" s="21"/>
      <c r="CP64" s="21"/>
      <c r="CQ64" s="21"/>
      <c r="CR64" s="21"/>
      <c r="CS64" s="21"/>
      <c r="CT64" s="21"/>
    </row>
    <row r="65" spans="14:98">
      <c r="N65" s="21"/>
      <c r="O65" s="21"/>
      <c r="P65" s="21"/>
      <c r="Q65" s="21"/>
      <c r="R65" s="21"/>
      <c r="S65" s="21"/>
      <c r="T65" s="21"/>
      <c r="U65" s="21"/>
      <c r="V65" s="21"/>
      <c r="W65" s="21"/>
      <c r="X65" s="21"/>
      <c r="Y65" s="21"/>
      <c r="Z65" s="21"/>
      <c r="AA65" s="21"/>
      <c r="AB65" s="21"/>
      <c r="AC65" s="21"/>
      <c r="AD65" s="21"/>
      <c r="AE65" s="21"/>
      <c r="AF65" s="21"/>
      <c r="AG65" s="21"/>
      <c r="AH65" s="21"/>
      <c r="AI65" s="21"/>
      <c r="AJ65" s="21"/>
      <c r="AK65" s="21"/>
      <c r="AL65" s="21"/>
      <c r="AM65" s="21"/>
      <c r="AN65" s="21"/>
      <c r="AO65" s="21"/>
      <c r="AP65" s="21"/>
      <c r="AQ65" s="21"/>
      <c r="AR65" s="21"/>
      <c r="AS65" s="21"/>
      <c r="AT65" s="21"/>
      <c r="AU65" s="21"/>
      <c r="AV65" s="21"/>
      <c r="AW65" s="21"/>
      <c r="AX65" s="21"/>
      <c r="AY65" s="21"/>
      <c r="AZ65" s="21"/>
      <c r="BA65" s="21"/>
      <c r="BB65" s="21"/>
      <c r="BC65" s="21"/>
      <c r="BD65" s="21"/>
      <c r="BE65" s="21"/>
      <c r="BF65" s="21"/>
      <c r="BG65" s="21"/>
      <c r="BH65" s="21"/>
      <c r="BI65" s="21"/>
      <c r="BJ65" s="21"/>
      <c r="BK65" s="21"/>
      <c r="BL65" s="21"/>
      <c r="BM65" s="21"/>
      <c r="BN65" s="21"/>
      <c r="BO65" s="21"/>
      <c r="BP65" s="21"/>
      <c r="BQ65" s="21"/>
      <c r="BR65" s="21"/>
      <c r="BS65" s="21"/>
      <c r="BT65" s="21"/>
      <c r="BU65" s="21"/>
      <c r="BV65" s="21"/>
      <c r="BW65" s="21"/>
      <c r="BX65" s="21"/>
      <c r="BY65" s="21"/>
      <c r="BZ65" s="21"/>
      <c r="CA65" s="21"/>
      <c r="CB65" s="21"/>
      <c r="CC65" s="21"/>
      <c r="CD65" s="21"/>
      <c r="CE65" s="21"/>
      <c r="CF65" s="21"/>
      <c r="CG65" s="21"/>
      <c r="CH65" s="21"/>
      <c r="CI65" s="21"/>
      <c r="CJ65" s="21"/>
      <c r="CK65" s="21"/>
      <c r="CL65" s="21"/>
      <c r="CM65" s="21"/>
      <c r="CN65" s="21"/>
      <c r="CO65" s="21"/>
      <c r="CP65" s="21"/>
      <c r="CQ65" s="21"/>
      <c r="CR65" s="21"/>
      <c r="CS65" s="21"/>
      <c r="CT65" s="21"/>
    </row>
    <row r="66" spans="14:98">
      <c r="N66" s="21"/>
      <c r="O66" s="21"/>
      <c r="P66" s="21"/>
      <c r="Q66" s="21"/>
      <c r="R66" s="21"/>
      <c r="S66" s="21"/>
      <c r="T66" s="21"/>
      <c r="U66" s="21"/>
      <c r="V66" s="21"/>
      <c r="W66" s="21"/>
      <c r="X66" s="21"/>
      <c r="Y66" s="21"/>
      <c r="Z66" s="21"/>
      <c r="AA66" s="21"/>
      <c r="AB66" s="21"/>
      <c r="AC66" s="21"/>
      <c r="AD66" s="21"/>
      <c r="AE66" s="21"/>
      <c r="AF66" s="21"/>
      <c r="AG66" s="21"/>
      <c r="AH66" s="21"/>
      <c r="AI66" s="21"/>
      <c r="AJ66" s="21"/>
      <c r="AK66" s="21"/>
      <c r="AL66" s="21"/>
      <c r="AM66" s="21"/>
      <c r="AN66" s="21"/>
      <c r="AO66" s="21"/>
      <c r="AP66" s="21"/>
      <c r="AQ66" s="21"/>
      <c r="AR66" s="21"/>
      <c r="AS66" s="21"/>
      <c r="AT66" s="21"/>
      <c r="AU66" s="21"/>
      <c r="AV66" s="21"/>
      <c r="AW66" s="21"/>
      <c r="AX66" s="21"/>
      <c r="AY66" s="21"/>
      <c r="AZ66" s="21"/>
      <c r="BA66" s="21"/>
      <c r="BB66" s="21"/>
      <c r="BC66" s="21"/>
      <c r="BD66" s="21"/>
      <c r="BE66" s="21"/>
      <c r="BF66" s="21"/>
      <c r="BG66" s="21"/>
      <c r="BH66" s="21"/>
      <c r="BI66" s="21"/>
      <c r="BJ66" s="21"/>
      <c r="BK66" s="21"/>
      <c r="BL66" s="21"/>
      <c r="BM66" s="21"/>
      <c r="BN66" s="21"/>
      <c r="BO66" s="21"/>
      <c r="BP66" s="21"/>
      <c r="BQ66" s="21"/>
      <c r="BR66" s="21"/>
      <c r="BS66" s="21"/>
      <c r="BT66" s="21"/>
      <c r="BU66" s="21"/>
      <c r="BV66" s="21"/>
      <c r="BW66" s="21"/>
      <c r="BX66" s="21"/>
      <c r="BY66" s="21"/>
      <c r="BZ66" s="21"/>
      <c r="CA66" s="21"/>
      <c r="CB66" s="21"/>
      <c r="CC66" s="21"/>
      <c r="CD66" s="21"/>
      <c r="CE66" s="21"/>
      <c r="CF66" s="21"/>
      <c r="CG66" s="21"/>
      <c r="CH66" s="21"/>
      <c r="CI66" s="21"/>
      <c r="CJ66" s="21"/>
      <c r="CK66" s="21"/>
      <c r="CL66" s="21"/>
      <c r="CM66" s="21"/>
      <c r="CN66" s="21"/>
      <c r="CO66" s="21"/>
      <c r="CP66" s="21"/>
      <c r="CQ66" s="21"/>
      <c r="CR66" s="21"/>
      <c r="CS66" s="21"/>
      <c r="CT66" s="21"/>
    </row>
    <row r="67" spans="14:98">
      <c r="N67" s="21"/>
      <c r="O67" s="21"/>
      <c r="P67" s="21"/>
      <c r="Q67" s="21"/>
      <c r="R67" s="21"/>
      <c r="S67" s="21"/>
      <c r="T67" s="21"/>
      <c r="U67" s="21"/>
      <c r="V67" s="21"/>
      <c r="W67" s="21"/>
      <c r="X67" s="21"/>
      <c r="Y67" s="21"/>
      <c r="Z67" s="21"/>
      <c r="AA67" s="21"/>
      <c r="AB67" s="21"/>
      <c r="AC67" s="21"/>
      <c r="AD67" s="21"/>
      <c r="AE67" s="21"/>
      <c r="AF67" s="21"/>
      <c r="AG67" s="21"/>
      <c r="AH67" s="21"/>
      <c r="AI67" s="21"/>
      <c r="AJ67" s="21"/>
      <c r="AK67" s="21"/>
      <c r="AL67" s="21"/>
      <c r="AM67" s="21"/>
      <c r="AN67" s="21"/>
      <c r="AO67" s="21"/>
      <c r="AP67" s="21"/>
      <c r="AQ67" s="21"/>
      <c r="AR67" s="21"/>
      <c r="AS67" s="21"/>
      <c r="AT67" s="21"/>
      <c r="AU67" s="21"/>
      <c r="AV67" s="21"/>
      <c r="AW67" s="21"/>
      <c r="AX67" s="21"/>
      <c r="AY67" s="21"/>
      <c r="AZ67" s="21"/>
      <c r="BA67" s="21"/>
      <c r="BB67" s="21"/>
      <c r="BC67" s="21"/>
      <c r="BD67" s="21"/>
      <c r="BE67" s="21"/>
      <c r="BF67" s="21"/>
      <c r="BG67" s="21"/>
      <c r="BH67" s="21"/>
      <c r="BI67" s="21"/>
      <c r="BJ67" s="21"/>
      <c r="BK67" s="21"/>
      <c r="BL67" s="21"/>
      <c r="BM67" s="21"/>
      <c r="BN67" s="21"/>
      <c r="BO67" s="21"/>
      <c r="BP67" s="21"/>
      <c r="BQ67" s="21"/>
      <c r="BR67" s="21"/>
      <c r="BS67" s="21"/>
      <c r="BT67" s="21"/>
      <c r="BU67" s="21"/>
      <c r="BV67" s="21"/>
      <c r="BW67" s="21"/>
      <c r="BX67" s="21"/>
      <c r="BY67" s="21"/>
      <c r="BZ67" s="21"/>
      <c r="CA67" s="21"/>
      <c r="CB67" s="21"/>
      <c r="CC67" s="21"/>
      <c r="CD67" s="21"/>
      <c r="CE67" s="21"/>
      <c r="CF67" s="21"/>
      <c r="CG67" s="21"/>
      <c r="CH67" s="21"/>
      <c r="CI67" s="21"/>
      <c r="CJ67" s="21"/>
      <c r="CK67" s="21"/>
      <c r="CL67" s="21"/>
      <c r="CM67" s="21"/>
      <c r="CN67" s="21"/>
      <c r="CO67" s="21"/>
      <c r="CP67" s="21"/>
      <c r="CQ67" s="21"/>
      <c r="CR67" s="21"/>
      <c r="CS67" s="21"/>
      <c r="CT67" s="21"/>
    </row>
    <row r="68" spans="14:98">
      <c r="N68" s="21"/>
      <c r="O68" s="21"/>
      <c r="P68" s="21"/>
      <c r="Q68" s="21"/>
      <c r="R68" s="21"/>
      <c r="S68" s="21"/>
      <c r="T68" s="21"/>
      <c r="U68" s="21"/>
      <c r="V68" s="21"/>
      <c r="W68" s="21"/>
      <c r="X68" s="21"/>
      <c r="Y68" s="21"/>
      <c r="Z68" s="21"/>
      <c r="AA68" s="21"/>
      <c r="AB68" s="21"/>
      <c r="AC68" s="21"/>
      <c r="AD68" s="21"/>
      <c r="AE68" s="21"/>
      <c r="AF68" s="21"/>
      <c r="AG68" s="21"/>
      <c r="AH68" s="21"/>
      <c r="AI68" s="21"/>
      <c r="AJ68" s="21"/>
      <c r="AK68" s="21"/>
      <c r="AL68" s="21"/>
      <c r="AM68" s="21"/>
      <c r="AN68" s="21"/>
      <c r="AO68" s="21"/>
      <c r="AP68" s="21"/>
      <c r="AQ68" s="21"/>
      <c r="AR68" s="21"/>
      <c r="AS68" s="21"/>
      <c r="AT68" s="21"/>
      <c r="AU68" s="21"/>
      <c r="AV68" s="21"/>
      <c r="AW68" s="21"/>
      <c r="AX68" s="21"/>
      <c r="AY68" s="21"/>
      <c r="AZ68" s="21"/>
      <c r="BA68" s="21"/>
      <c r="BB68" s="21"/>
      <c r="BC68" s="21"/>
      <c r="BD68" s="21"/>
      <c r="BE68" s="21"/>
      <c r="BF68" s="21"/>
      <c r="BG68" s="21"/>
      <c r="BH68" s="21"/>
      <c r="BI68" s="21"/>
      <c r="BJ68" s="21"/>
      <c r="BK68" s="21"/>
      <c r="BL68" s="21"/>
      <c r="BM68" s="21"/>
      <c r="BN68" s="21"/>
      <c r="BO68" s="21"/>
      <c r="BP68" s="21"/>
      <c r="BQ68" s="21"/>
      <c r="BR68" s="21"/>
      <c r="BS68" s="21"/>
      <c r="BT68" s="21"/>
      <c r="BU68" s="21"/>
      <c r="BV68" s="21"/>
      <c r="BW68" s="21"/>
      <c r="BX68" s="21"/>
      <c r="BY68" s="21"/>
      <c r="BZ68" s="21"/>
      <c r="CA68" s="21"/>
      <c r="CB68" s="21"/>
      <c r="CC68" s="21"/>
      <c r="CD68" s="21"/>
      <c r="CE68" s="21"/>
      <c r="CF68" s="21"/>
      <c r="CG68" s="21"/>
      <c r="CH68" s="21"/>
      <c r="CI68" s="21"/>
      <c r="CJ68" s="21"/>
      <c r="CK68" s="21"/>
      <c r="CL68" s="21"/>
      <c r="CM68" s="21"/>
      <c r="CN68" s="21"/>
      <c r="CO68" s="21"/>
      <c r="CP68" s="21"/>
      <c r="CQ68" s="21"/>
      <c r="CR68" s="21"/>
      <c r="CS68" s="21"/>
      <c r="CT68" s="21"/>
    </row>
    <row r="69" spans="14:98">
      <c r="N69" s="21"/>
      <c r="O69" s="21"/>
      <c r="P69" s="21"/>
      <c r="Q69" s="21"/>
      <c r="R69" s="21"/>
      <c r="S69" s="21"/>
      <c r="T69" s="21"/>
      <c r="U69" s="21"/>
      <c r="V69" s="21"/>
      <c r="W69" s="21"/>
      <c r="X69" s="21"/>
      <c r="Y69" s="21"/>
      <c r="Z69" s="21"/>
      <c r="AA69" s="21"/>
      <c r="AB69" s="21"/>
      <c r="AC69" s="21"/>
      <c r="AD69" s="21"/>
      <c r="AE69" s="21"/>
      <c r="AF69" s="21"/>
      <c r="AG69" s="21"/>
      <c r="AH69" s="21"/>
      <c r="AI69" s="21"/>
      <c r="AJ69" s="21"/>
      <c r="AK69" s="21"/>
      <c r="AL69" s="21"/>
      <c r="AM69" s="21"/>
      <c r="AN69" s="21"/>
      <c r="AO69" s="21"/>
      <c r="AP69" s="21"/>
      <c r="AQ69" s="21"/>
      <c r="AR69" s="21"/>
      <c r="AS69" s="21"/>
      <c r="AT69" s="21"/>
      <c r="AU69" s="21"/>
      <c r="AV69" s="21"/>
      <c r="AW69" s="21"/>
      <c r="AX69" s="21"/>
      <c r="AY69" s="21"/>
      <c r="AZ69" s="21"/>
      <c r="BA69" s="21"/>
      <c r="BB69" s="21"/>
      <c r="BC69" s="21"/>
      <c r="BD69" s="21"/>
      <c r="BE69" s="21"/>
      <c r="BF69" s="21"/>
      <c r="BG69" s="21"/>
      <c r="BH69" s="21"/>
      <c r="BI69" s="21"/>
      <c r="BJ69" s="21"/>
      <c r="BK69" s="21"/>
      <c r="BL69" s="21"/>
      <c r="BM69" s="21"/>
      <c r="BN69" s="21"/>
      <c r="BO69" s="21"/>
      <c r="BP69" s="21"/>
      <c r="BQ69" s="21"/>
      <c r="BR69" s="21"/>
      <c r="BS69" s="21"/>
      <c r="BT69" s="21"/>
      <c r="BU69" s="21"/>
      <c r="BV69" s="21"/>
      <c r="BW69" s="21"/>
      <c r="BX69" s="21"/>
      <c r="BY69" s="21"/>
      <c r="BZ69" s="21"/>
      <c r="CA69" s="21"/>
      <c r="CB69" s="21"/>
      <c r="CC69" s="21"/>
      <c r="CD69" s="21"/>
      <c r="CE69" s="21"/>
      <c r="CF69" s="21"/>
      <c r="CG69" s="21"/>
      <c r="CH69" s="21"/>
      <c r="CI69" s="21"/>
      <c r="CJ69" s="21"/>
      <c r="CK69" s="21"/>
      <c r="CL69" s="21"/>
      <c r="CM69" s="21"/>
      <c r="CN69" s="21"/>
      <c r="CO69" s="21"/>
      <c r="CP69" s="21"/>
      <c r="CQ69" s="21"/>
      <c r="CR69" s="21"/>
      <c r="CS69" s="21"/>
      <c r="CT69" s="21"/>
    </row>
    <row r="70" spans="14:98">
      <c r="N70" s="21"/>
      <c r="O70" s="21"/>
      <c r="P70" s="21"/>
      <c r="Q70" s="21"/>
      <c r="R70" s="21"/>
      <c r="S70" s="21"/>
      <c r="T70" s="21"/>
      <c r="U70" s="21"/>
      <c r="V70" s="21"/>
      <c r="W70" s="21"/>
      <c r="X70" s="21"/>
      <c r="Y70" s="21"/>
      <c r="Z70" s="21"/>
      <c r="AA70" s="21"/>
      <c r="AB70" s="21"/>
      <c r="AC70" s="21"/>
      <c r="AD70" s="21"/>
      <c r="AE70" s="21"/>
      <c r="AF70" s="21"/>
      <c r="AG70" s="21"/>
      <c r="AH70" s="21"/>
      <c r="AI70" s="21"/>
      <c r="AJ70" s="21"/>
      <c r="AK70" s="21"/>
      <c r="AL70" s="21"/>
      <c r="AM70" s="21"/>
      <c r="AN70" s="21"/>
      <c r="AO70" s="21"/>
      <c r="AP70" s="21"/>
      <c r="AQ70" s="21"/>
      <c r="AR70" s="21"/>
      <c r="AS70" s="21"/>
      <c r="AT70" s="21"/>
      <c r="AU70" s="21"/>
      <c r="AV70" s="21"/>
      <c r="AW70" s="21"/>
      <c r="AX70" s="21"/>
      <c r="AY70" s="21"/>
      <c r="AZ70" s="21"/>
      <c r="BA70" s="21"/>
      <c r="BB70" s="21"/>
      <c r="BC70" s="21"/>
      <c r="BD70" s="21"/>
      <c r="BE70" s="21"/>
      <c r="BF70" s="21"/>
      <c r="BG70" s="21"/>
      <c r="BH70" s="21"/>
      <c r="BI70" s="21"/>
      <c r="BJ70" s="21"/>
      <c r="BK70" s="21"/>
      <c r="BL70" s="21"/>
      <c r="BM70" s="21"/>
      <c r="BN70" s="21"/>
      <c r="BO70" s="21"/>
      <c r="BP70" s="21"/>
      <c r="BQ70" s="21"/>
      <c r="BR70" s="21"/>
      <c r="BS70" s="21"/>
      <c r="BT70" s="21"/>
      <c r="BU70" s="21"/>
      <c r="BV70" s="21"/>
      <c r="BW70" s="21"/>
      <c r="BX70" s="21"/>
      <c r="BY70" s="21"/>
      <c r="BZ70" s="21"/>
      <c r="CA70" s="21"/>
      <c r="CB70" s="21"/>
      <c r="CC70" s="21"/>
      <c r="CD70" s="21"/>
      <c r="CE70" s="21"/>
      <c r="CF70" s="21"/>
      <c r="CG70" s="21"/>
      <c r="CH70" s="21"/>
      <c r="CI70" s="21"/>
      <c r="CJ70" s="21"/>
      <c r="CK70" s="21"/>
      <c r="CL70" s="21"/>
      <c r="CM70" s="21"/>
      <c r="CN70" s="21"/>
      <c r="CO70" s="21"/>
      <c r="CP70" s="21"/>
      <c r="CQ70" s="21"/>
      <c r="CR70" s="21"/>
      <c r="CS70" s="21"/>
      <c r="CT70" s="21"/>
    </row>
    <row r="71" spans="14:98">
      <c r="N71" s="21"/>
      <c r="O71" s="21"/>
      <c r="P71" s="21"/>
      <c r="Q71" s="21"/>
      <c r="R71" s="21"/>
      <c r="S71" s="21"/>
      <c r="T71" s="21"/>
      <c r="U71" s="21"/>
      <c r="V71" s="21"/>
      <c r="W71" s="21"/>
      <c r="X71" s="21"/>
      <c r="Y71" s="21"/>
      <c r="Z71" s="21"/>
      <c r="AA71" s="21"/>
      <c r="AB71" s="21"/>
      <c r="AC71" s="21"/>
      <c r="AD71" s="21"/>
      <c r="AE71" s="21"/>
      <c r="AF71" s="21"/>
      <c r="AG71" s="21"/>
      <c r="AH71" s="21"/>
      <c r="AI71" s="21"/>
      <c r="AJ71" s="21"/>
      <c r="AK71" s="21"/>
      <c r="AL71" s="21"/>
      <c r="AM71" s="21"/>
      <c r="AN71" s="21"/>
      <c r="AO71" s="21"/>
      <c r="AP71" s="21"/>
      <c r="AQ71" s="21"/>
      <c r="AR71" s="21"/>
      <c r="AS71" s="21"/>
      <c r="AT71" s="21"/>
      <c r="AU71" s="21"/>
      <c r="AV71" s="21"/>
      <c r="AW71" s="21"/>
      <c r="AX71" s="21"/>
      <c r="AY71" s="21"/>
      <c r="AZ71" s="21"/>
      <c r="BA71" s="21"/>
      <c r="BB71" s="21"/>
      <c r="BC71" s="21"/>
      <c r="BD71" s="21"/>
      <c r="BE71" s="21"/>
      <c r="BF71" s="21"/>
      <c r="BG71" s="21"/>
      <c r="BH71" s="21"/>
      <c r="BI71" s="21"/>
      <c r="BJ71" s="21"/>
      <c r="BK71" s="21"/>
      <c r="BL71" s="21"/>
      <c r="BM71" s="21"/>
      <c r="BN71" s="21"/>
      <c r="BO71" s="21"/>
      <c r="BP71" s="21"/>
      <c r="BQ71" s="21"/>
      <c r="BR71" s="21"/>
      <c r="BS71" s="21"/>
      <c r="BT71" s="21"/>
      <c r="BU71" s="21"/>
      <c r="BV71" s="21"/>
      <c r="BW71" s="21"/>
      <c r="BX71" s="21"/>
      <c r="BY71" s="21"/>
      <c r="BZ71" s="21"/>
      <c r="CA71" s="21"/>
      <c r="CB71" s="21"/>
      <c r="CC71" s="21"/>
      <c r="CD71" s="21"/>
      <c r="CE71" s="21"/>
      <c r="CF71" s="21"/>
      <c r="CG71" s="21"/>
      <c r="CH71" s="21"/>
      <c r="CI71" s="21"/>
      <c r="CJ71" s="21"/>
      <c r="CK71" s="21"/>
      <c r="CL71" s="21"/>
      <c r="CM71" s="21"/>
      <c r="CN71" s="21"/>
      <c r="CO71" s="21"/>
      <c r="CP71" s="21"/>
      <c r="CQ71" s="21"/>
      <c r="CR71" s="21"/>
      <c r="CS71" s="21"/>
      <c r="CT71" s="21"/>
    </row>
    <row r="72" spans="14:98">
      <c r="N72" s="21"/>
      <c r="O72" s="21"/>
      <c r="P72" s="21"/>
      <c r="Q72" s="21"/>
      <c r="R72" s="21"/>
      <c r="S72" s="21"/>
      <c r="T72" s="21"/>
      <c r="U72" s="21"/>
      <c r="V72" s="21"/>
      <c r="W72" s="21"/>
      <c r="X72" s="21"/>
      <c r="Y72" s="21"/>
      <c r="Z72" s="21"/>
      <c r="AA72" s="21"/>
      <c r="AB72" s="21"/>
      <c r="AC72" s="21"/>
      <c r="AD72" s="21"/>
      <c r="AE72" s="21"/>
      <c r="AF72" s="21"/>
      <c r="AG72" s="21"/>
      <c r="AH72" s="21"/>
      <c r="AI72" s="21"/>
      <c r="AJ72" s="21"/>
      <c r="AK72" s="21"/>
      <c r="AL72" s="21"/>
      <c r="AM72" s="21"/>
      <c r="AN72" s="21"/>
      <c r="AO72" s="21"/>
      <c r="AP72" s="21"/>
      <c r="AQ72" s="21"/>
      <c r="AR72" s="21"/>
      <c r="AS72" s="21"/>
      <c r="AT72" s="21"/>
      <c r="AU72" s="21"/>
      <c r="AV72" s="21"/>
      <c r="AW72" s="21"/>
      <c r="AX72" s="21"/>
      <c r="AY72" s="21"/>
      <c r="AZ72" s="21"/>
      <c r="BA72" s="21"/>
      <c r="BB72" s="21"/>
      <c r="BC72" s="21"/>
      <c r="BD72" s="21"/>
      <c r="BE72" s="21"/>
      <c r="BF72" s="21"/>
      <c r="BG72" s="21"/>
      <c r="BH72" s="21"/>
      <c r="BI72" s="21"/>
      <c r="BJ72" s="21"/>
      <c r="BK72" s="21"/>
      <c r="BL72" s="21"/>
      <c r="BM72" s="21"/>
      <c r="BN72" s="21"/>
      <c r="BO72" s="21"/>
      <c r="BP72" s="21"/>
      <c r="BQ72" s="21"/>
      <c r="BR72" s="21"/>
      <c r="BS72" s="21"/>
      <c r="BT72" s="21"/>
      <c r="BU72" s="21"/>
      <c r="BV72" s="21"/>
      <c r="BW72" s="21"/>
      <c r="BX72" s="21"/>
      <c r="BY72" s="21"/>
      <c r="BZ72" s="21"/>
      <c r="CA72" s="21"/>
      <c r="CB72" s="21"/>
      <c r="CC72" s="21"/>
      <c r="CD72" s="21"/>
      <c r="CE72" s="21"/>
      <c r="CF72" s="21"/>
      <c r="CG72" s="21"/>
      <c r="CH72" s="21"/>
      <c r="CI72" s="21"/>
      <c r="CJ72" s="21"/>
      <c r="CK72" s="21"/>
      <c r="CL72" s="21"/>
      <c r="CM72" s="21"/>
      <c r="CN72" s="21"/>
      <c r="CO72" s="21"/>
      <c r="CP72" s="21"/>
      <c r="CQ72" s="21"/>
      <c r="CR72" s="21"/>
      <c r="CS72" s="21"/>
      <c r="CT72" s="21"/>
    </row>
    <row r="73" spans="14:98">
      <c r="N73" s="21"/>
      <c r="O73" s="21"/>
      <c r="P73" s="21"/>
      <c r="Q73" s="21"/>
      <c r="R73" s="21"/>
      <c r="S73" s="21"/>
      <c r="T73" s="21"/>
      <c r="U73" s="21"/>
      <c r="V73" s="21"/>
      <c r="W73" s="21"/>
      <c r="X73" s="21"/>
      <c r="Y73" s="21"/>
      <c r="Z73" s="21"/>
      <c r="AA73" s="21"/>
      <c r="AB73" s="21"/>
      <c r="AC73" s="21"/>
      <c r="AD73" s="21"/>
      <c r="AE73" s="21"/>
      <c r="AF73" s="21"/>
      <c r="AG73" s="21"/>
      <c r="AH73" s="21"/>
      <c r="AI73" s="21"/>
      <c r="AJ73" s="21"/>
      <c r="AK73" s="21"/>
      <c r="AL73" s="21"/>
      <c r="AM73" s="21"/>
      <c r="AN73" s="21"/>
      <c r="AO73" s="21"/>
      <c r="AP73" s="21"/>
      <c r="AQ73" s="21"/>
      <c r="AR73" s="21"/>
      <c r="AS73" s="21"/>
      <c r="AT73" s="21"/>
      <c r="AU73" s="21"/>
      <c r="AV73" s="21"/>
      <c r="AW73" s="21"/>
      <c r="AX73" s="21"/>
      <c r="AY73" s="21"/>
      <c r="AZ73" s="21"/>
      <c r="BA73" s="21"/>
      <c r="BB73" s="21"/>
      <c r="BC73" s="21"/>
      <c r="BD73" s="21"/>
      <c r="BE73" s="21"/>
      <c r="BF73" s="21"/>
      <c r="BG73" s="21"/>
      <c r="BH73" s="21"/>
      <c r="BI73" s="21"/>
      <c r="BJ73" s="21"/>
      <c r="BK73" s="21"/>
      <c r="BL73" s="21"/>
      <c r="BM73" s="21"/>
      <c r="BN73" s="21"/>
      <c r="BO73" s="21"/>
      <c r="BP73" s="21"/>
      <c r="BQ73" s="21"/>
      <c r="BR73" s="21"/>
      <c r="BS73" s="21"/>
      <c r="BT73" s="21"/>
      <c r="BU73" s="21"/>
      <c r="BV73" s="21"/>
      <c r="BW73" s="21"/>
      <c r="BX73" s="21"/>
      <c r="BY73" s="21"/>
      <c r="BZ73" s="21"/>
      <c r="CA73" s="21"/>
      <c r="CB73" s="21"/>
      <c r="CC73" s="21"/>
      <c r="CD73" s="21"/>
      <c r="CE73" s="21"/>
      <c r="CF73" s="21"/>
      <c r="CG73" s="21"/>
      <c r="CH73" s="21"/>
      <c r="CI73" s="21"/>
      <c r="CJ73" s="21"/>
      <c r="CK73" s="21"/>
      <c r="CL73" s="21"/>
      <c r="CM73" s="21"/>
      <c r="CN73" s="21"/>
      <c r="CO73" s="21"/>
      <c r="CP73" s="21"/>
      <c r="CQ73" s="21"/>
      <c r="CR73" s="21"/>
      <c r="CS73" s="21"/>
      <c r="CT73" s="21"/>
    </row>
    <row r="74" spans="14:98">
      <c r="N74" s="21"/>
      <c r="O74" s="21"/>
      <c r="P74" s="21"/>
      <c r="Q74" s="21"/>
      <c r="R74" s="21"/>
      <c r="S74" s="21"/>
      <c r="T74" s="21"/>
      <c r="U74" s="21"/>
      <c r="V74" s="21"/>
      <c r="W74" s="21"/>
      <c r="X74" s="21"/>
      <c r="Y74" s="21"/>
      <c r="Z74" s="21"/>
      <c r="AA74" s="21"/>
      <c r="AB74" s="21"/>
      <c r="AC74" s="21"/>
      <c r="AD74" s="21"/>
      <c r="AE74" s="21"/>
      <c r="AF74" s="21"/>
      <c r="AG74" s="21"/>
      <c r="AH74" s="21"/>
      <c r="AI74" s="21"/>
      <c r="AJ74" s="21"/>
      <c r="AK74" s="21"/>
      <c r="AL74" s="21"/>
      <c r="AM74" s="21"/>
      <c r="AN74" s="21"/>
      <c r="AO74" s="21"/>
      <c r="AP74" s="21"/>
      <c r="AQ74" s="21"/>
      <c r="AR74" s="21"/>
      <c r="AS74" s="21"/>
      <c r="AT74" s="21"/>
      <c r="AU74" s="21"/>
      <c r="AV74" s="21"/>
      <c r="AW74" s="21"/>
      <c r="AX74" s="21"/>
      <c r="AY74" s="21"/>
      <c r="AZ74" s="21"/>
      <c r="BA74" s="21"/>
      <c r="BB74" s="21"/>
      <c r="BC74" s="21"/>
      <c r="BD74" s="21"/>
      <c r="BE74" s="21"/>
      <c r="BF74" s="21"/>
      <c r="BG74" s="21"/>
      <c r="BH74" s="21"/>
      <c r="BI74" s="21"/>
      <c r="BJ74" s="21"/>
      <c r="BK74" s="21"/>
      <c r="BL74" s="21"/>
      <c r="BM74" s="21"/>
      <c r="BN74" s="21"/>
      <c r="BO74" s="21"/>
      <c r="BP74" s="21"/>
      <c r="BQ74" s="21"/>
      <c r="BR74" s="21"/>
      <c r="BS74" s="21"/>
      <c r="BT74" s="21"/>
      <c r="BU74" s="21"/>
      <c r="BV74" s="21"/>
      <c r="BW74" s="21"/>
      <c r="BX74" s="21"/>
      <c r="BY74" s="21"/>
      <c r="BZ74" s="21"/>
      <c r="CA74" s="21"/>
      <c r="CB74" s="21"/>
      <c r="CC74" s="21"/>
      <c r="CD74" s="21"/>
      <c r="CE74" s="21"/>
      <c r="CF74" s="21"/>
      <c r="CG74" s="21"/>
      <c r="CH74" s="21"/>
      <c r="CI74" s="21"/>
      <c r="CJ74" s="21"/>
      <c r="CK74" s="21"/>
      <c r="CL74" s="21"/>
      <c r="CM74" s="21"/>
      <c r="CN74" s="21"/>
      <c r="CO74" s="21"/>
      <c r="CP74" s="21"/>
      <c r="CQ74" s="21"/>
      <c r="CR74" s="21"/>
      <c r="CS74" s="21"/>
      <c r="CT74" s="21"/>
    </row>
    <row r="75" spans="14:98">
      <c r="N75" s="21"/>
      <c r="O75" s="21"/>
      <c r="P75" s="21"/>
      <c r="Q75" s="21"/>
      <c r="R75" s="21"/>
      <c r="S75" s="21"/>
      <c r="T75" s="21"/>
      <c r="U75" s="21"/>
      <c r="V75" s="21"/>
      <c r="W75" s="21"/>
      <c r="X75" s="21"/>
      <c r="Y75" s="21"/>
      <c r="Z75" s="21"/>
      <c r="AA75" s="21"/>
      <c r="AB75" s="21"/>
      <c r="AC75" s="21"/>
      <c r="AD75" s="21"/>
      <c r="AE75" s="21"/>
      <c r="AF75" s="21"/>
      <c r="AG75" s="21"/>
      <c r="AH75" s="21"/>
      <c r="AI75" s="21"/>
      <c r="AJ75" s="21"/>
      <c r="AK75" s="21"/>
      <c r="AL75" s="21"/>
      <c r="AM75" s="21"/>
      <c r="AN75" s="21"/>
      <c r="AO75" s="21"/>
      <c r="AP75" s="21"/>
      <c r="AQ75" s="21"/>
      <c r="AR75" s="21"/>
      <c r="AS75" s="21"/>
      <c r="AT75" s="21"/>
      <c r="AU75" s="21"/>
      <c r="AV75" s="21"/>
      <c r="AW75" s="21"/>
      <c r="AX75" s="21"/>
      <c r="AY75" s="21"/>
      <c r="AZ75" s="21"/>
      <c r="BA75" s="21"/>
      <c r="BB75" s="21"/>
      <c r="BC75" s="21"/>
      <c r="BD75" s="21"/>
      <c r="BE75" s="21"/>
      <c r="BF75" s="21"/>
      <c r="BG75" s="21"/>
      <c r="BH75" s="21"/>
      <c r="BI75" s="21"/>
      <c r="BJ75" s="21"/>
      <c r="BK75" s="21"/>
      <c r="BL75" s="21"/>
      <c r="BM75" s="21"/>
      <c r="BN75" s="21"/>
      <c r="BO75" s="21"/>
      <c r="BP75" s="21"/>
      <c r="BQ75" s="21"/>
      <c r="BR75" s="21"/>
      <c r="BS75" s="21"/>
      <c r="BT75" s="21"/>
      <c r="BU75" s="21"/>
      <c r="BV75" s="21"/>
      <c r="BW75" s="21"/>
      <c r="BX75" s="21"/>
      <c r="BY75" s="21"/>
      <c r="BZ75" s="21"/>
      <c r="CA75" s="21"/>
      <c r="CB75" s="21"/>
      <c r="CC75" s="21"/>
      <c r="CD75" s="21"/>
      <c r="CE75" s="21"/>
      <c r="CF75" s="21"/>
      <c r="CG75" s="21"/>
      <c r="CH75" s="21"/>
      <c r="CI75" s="21"/>
      <c r="CJ75" s="21"/>
      <c r="CK75" s="21"/>
      <c r="CL75" s="21"/>
      <c r="CM75" s="21"/>
      <c r="CN75" s="21"/>
      <c r="CO75" s="21"/>
      <c r="CP75" s="21"/>
      <c r="CQ75" s="21"/>
      <c r="CR75" s="21"/>
      <c r="CS75" s="21"/>
      <c r="CT75" s="21"/>
    </row>
    <row r="76" spans="14:98">
      <c r="N76" s="21"/>
      <c r="O76" s="21"/>
      <c r="P76" s="21"/>
      <c r="Q76" s="21"/>
      <c r="R76" s="21"/>
      <c r="S76" s="21"/>
      <c r="T76" s="21"/>
      <c r="U76" s="21"/>
      <c r="V76" s="21"/>
      <c r="W76" s="21"/>
      <c r="X76" s="21"/>
      <c r="Y76" s="21"/>
      <c r="Z76" s="21"/>
      <c r="AA76" s="21"/>
      <c r="AB76" s="21"/>
      <c r="AC76" s="21"/>
      <c r="AD76" s="21"/>
      <c r="AE76" s="21"/>
      <c r="AF76" s="21"/>
      <c r="AG76" s="21"/>
      <c r="AH76" s="21"/>
      <c r="AI76" s="21"/>
      <c r="AJ76" s="21"/>
      <c r="AK76" s="21"/>
      <c r="AL76" s="21"/>
      <c r="AM76" s="21"/>
      <c r="AN76" s="21"/>
      <c r="AO76" s="21"/>
      <c r="AP76" s="21"/>
      <c r="AQ76" s="21"/>
      <c r="AR76" s="21"/>
      <c r="AS76" s="21"/>
      <c r="AT76" s="21"/>
      <c r="AU76" s="21"/>
      <c r="AV76" s="21"/>
      <c r="AW76" s="21"/>
      <c r="AX76" s="21"/>
      <c r="AY76" s="21"/>
      <c r="AZ76" s="21"/>
      <c r="BA76" s="21"/>
      <c r="BB76" s="21"/>
      <c r="BC76" s="21"/>
      <c r="BD76" s="21"/>
      <c r="BE76" s="21"/>
      <c r="BF76" s="21"/>
      <c r="BG76" s="21"/>
      <c r="BH76" s="21"/>
      <c r="BI76" s="21"/>
      <c r="BJ76" s="21"/>
      <c r="BK76" s="21"/>
      <c r="BL76" s="21"/>
      <c r="BM76" s="21"/>
      <c r="BN76" s="21"/>
      <c r="BO76" s="21"/>
      <c r="BP76" s="21"/>
      <c r="BQ76" s="21"/>
      <c r="BR76" s="21"/>
      <c r="BS76" s="21"/>
      <c r="BT76" s="21"/>
      <c r="BU76" s="21"/>
      <c r="BV76" s="21"/>
      <c r="BW76" s="21"/>
      <c r="BX76" s="21"/>
      <c r="BY76" s="21"/>
      <c r="BZ76" s="21"/>
      <c r="CA76" s="21"/>
      <c r="CB76" s="21"/>
      <c r="CC76" s="21"/>
      <c r="CD76" s="21"/>
      <c r="CE76" s="21"/>
      <c r="CF76" s="21"/>
      <c r="CG76" s="21"/>
      <c r="CH76" s="21"/>
      <c r="CI76" s="21"/>
      <c r="CJ76" s="21"/>
      <c r="CK76" s="21"/>
      <c r="CL76" s="21"/>
      <c r="CM76" s="21"/>
      <c r="CN76" s="21"/>
      <c r="CO76" s="21"/>
      <c r="CP76" s="21"/>
      <c r="CQ76" s="21"/>
      <c r="CR76" s="21"/>
      <c r="CS76" s="21"/>
      <c r="CT76" s="21"/>
    </row>
    <row r="77" spans="14:98">
      <c r="N77" s="21"/>
      <c r="O77" s="21"/>
      <c r="P77" s="21"/>
      <c r="Q77" s="21"/>
      <c r="R77" s="21"/>
      <c r="S77" s="21"/>
      <c r="T77" s="21"/>
      <c r="U77" s="21"/>
      <c r="V77" s="21"/>
      <c r="W77" s="21"/>
      <c r="X77" s="21"/>
      <c r="Y77" s="21"/>
      <c r="Z77" s="21"/>
      <c r="AA77" s="21"/>
      <c r="AB77" s="21"/>
      <c r="AC77" s="21"/>
      <c r="AD77" s="21"/>
      <c r="AE77" s="21"/>
      <c r="AF77" s="21"/>
      <c r="AG77" s="21"/>
      <c r="AH77" s="21"/>
      <c r="AI77" s="21"/>
      <c r="AJ77" s="21"/>
      <c r="AK77" s="21"/>
      <c r="AL77" s="21"/>
      <c r="AM77" s="21"/>
      <c r="AN77" s="21"/>
      <c r="AO77" s="21"/>
      <c r="AP77" s="21"/>
      <c r="AQ77" s="21"/>
      <c r="AR77" s="21"/>
      <c r="AS77" s="21"/>
      <c r="AT77" s="21"/>
      <c r="AU77" s="21"/>
      <c r="AV77" s="21"/>
      <c r="AW77" s="21"/>
      <c r="AX77" s="21"/>
      <c r="AY77" s="21"/>
      <c r="AZ77" s="21"/>
      <c r="BA77" s="21"/>
      <c r="BB77" s="21"/>
      <c r="BC77" s="21"/>
      <c r="BD77" s="21"/>
      <c r="BE77" s="21"/>
      <c r="BF77" s="21"/>
      <c r="BG77" s="21"/>
      <c r="BH77" s="21"/>
      <c r="BI77" s="21"/>
      <c r="BJ77" s="21"/>
      <c r="BK77" s="21"/>
      <c r="BL77" s="21"/>
      <c r="BM77" s="21"/>
      <c r="BN77" s="21"/>
      <c r="BO77" s="21"/>
      <c r="BP77" s="21"/>
      <c r="BQ77" s="21"/>
      <c r="BR77" s="21"/>
      <c r="BS77" s="21"/>
      <c r="BT77" s="21"/>
      <c r="BU77" s="21"/>
      <c r="BV77" s="21"/>
      <c r="BW77" s="21"/>
      <c r="BX77" s="21"/>
      <c r="BY77" s="21"/>
      <c r="BZ77" s="21"/>
      <c r="CA77" s="21"/>
      <c r="CB77" s="21"/>
      <c r="CC77" s="21"/>
      <c r="CD77" s="21"/>
      <c r="CE77" s="21"/>
      <c r="CF77" s="21"/>
      <c r="CG77" s="21"/>
      <c r="CH77" s="21"/>
      <c r="CI77" s="21"/>
      <c r="CJ77" s="21"/>
      <c r="CK77" s="21"/>
      <c r="CL77" s="21"/>
      <c r="CM77" s="21"/>
      <c r="CN77" s="21"/>
      <c r="CO77" s="21"/>
      <c r="CP77" s="21"/>
      <c r="CQ77" s="21"/>
      <c r="CR77" s="21"/>
      <c r="CS77" s="21"/>
      <c r="CT77" s="21"/>
    </row>
    <row r="78" spans="14:98">
      <c r="N78" s="21"/>
      <c r="O78" s="21"/>
      <c r="P78" s="21"/>
      <c r="Q78" s="21"/>
      <c r="R78" s="21"/>
      <c r="S78" s="21"/>
      <c r="T78" s="21"/>
      <c r="U78" s="21"/>
      <c r="V78" s="21"/>
      <c r="W78" s="21"/>
      <c r="X78" s="21"/>
      <c r="Y78" s="21"/>
      <c r="Z78" s="21"/>
      <c r="AA78" s="21"/>
      <c r="AB78" s="21"/>
      <c r="AC78" s="21"/>
      <c r="AD78" s="21"/>
      <c r="AE78" s="21"/>
      <c r="AF78" s="21"/>
      <c r="AG78" s="21"/>
      <c r="AH78" s="21"/>
      <c r="AI78" s="21"/>
      <c r="AJ78" s="21"/>
      <c r="AK78" s="21"/>
      <c r="AL78" s="21"/>
      <c r="AM78" s="21"/>
      <c r="AN78" s="21"/>
      <c r="AO78" s="21"/>
      <c r="AP78" s="21"/>
      <c r="AQ78" s="21"/>
      <c r="AR78" s="21"/>
      <c r="AS78" s="21"/>
      <c r="AT78" s="21"/>
      <c r="AU78" s="21"/>
      <c r="AV78" s="21"/>
      <c r="AW78" s="21"/>
      <c r="AX78" s="21"/>
      <c r="AY78" s="21"/>
      <c r="AZ78" s="21"/>
      <c r="BA78" s="21"/>
      <c r="BB78" s="21"/>
      <c r="BC78" s="21"/>
      <c r="BD78" s="21"/>
      <c r="BE78" s="21"/>
      <c r="BF78" s="21"/>
      <c r="BG78" s="21"/>
      <c r="BH78" s="21"/>
      <c r="BI78" s="21"/>
      <c r="BJ78" s="21"/>
      <c r="BK78" s="21"/>
      <c r="BL78" s="21"/>
      <c r="BM78" s="21"/>
      <c r="BN78" s="21"/>
      <c r="BO78" s="21"/>
      <c r="BP78" s="21"/>
      <c r="BQ78" s="21"/>
      <c r="BR78" s="21"/>
      <c r="BS78" s="21"/>
      <c r="BT78" s="21"/>
      <c r="BU78" s="21"/>
      <c r="BV78" s="21"/>
      <c r="BW78" s="21"/>
      <c r="BX78" s="21"/>
      <c r="BY78" s="21"/>
      <c r="BZ78" s="21"/>
      <c r="CA78" s="21"/>
      <c r="CB78" s="21"/>
      <c r="CC78" s="21"/>
      <c r="CD78" s="21"/>
      <c r="CE78" s="21"/>
      <c r="CF78" s="21"/>
      <c r="CG78" s="21"/>
      <c r="CH78" s="21"/>
      <c r="CI78" s="21"/>
      <c r="CJ78" s="21"/>
      <c r="CK78" s="21"/>
      <c r="CL78" s="21"/>
      <c r="CM78" s="21"/>
      <c r="CN78" s="21"/>
      <c r="CO78" s="21"/>
      <c r="CP78" s="21"/>
      <c r="CQ78" s="21"/>
      <c r="CR78" s="21"/>
      <c r="CS78" s="21"/>
      <c r="CT78" s="21"/>
    </row>
    <row r="79" spans="14:98">
      <c r="N79" s="21"/>
      <c r="O79" s="21"/>
      <c r="P79" s="21"/>
      <c r="Q79" s="21"/>
      <c r="R79" s="21"/>
      <c r="S79" s="21"/>
      <c r="T79" s="21"/>
      <c r="U79" s="21"/>
      <c r="V79" s="21"/>
      <c r="W79" s="21"/>
      <c r="X79" s="21"/>
      <c r="Y79" s="21"/>
      <c r="Z79" s="21"/>
      <c r="AA79" s="21"/>
      <c r="AB79" s="21"/>
      <c r="AC79" s="21"/>
      <c r="AD79" s="21"/>
      <c r="AE79" s="21"/>
      <c r="AF79" s="21"/>
      <c r="AG79" s="21"/>
      <c r="AH79" s="21"/>
      <c r="AI79" s="21"/>
      <c r="AJ79" s="21"/>
      <c r="AK79" s="21"/>
      <c r="AL79" s="21"/>
      <c r="AM79" s="21"/>
      <c r="AN79" s="21"/>
      <c r="AO79" s="21"/>
      <c r="AP79" s="21"/>
      <c r="AQ79" s="21"/>
      <c r="AR79" s="21"/>
      <c r="AS79" s="21"/>
      <c r="AT79" s="21"/>
      <c r="AU79" s="21"/>
      <c r="AV79" s="21"/>
      <c r="AW79" s="21"/>
      <c r="AX79" s="21"/>
      <c r="AY79" s="21"/>
      <c r="AZ79" s="21"/>
      <c r="BA79" s="21"/>
      <c r="BB79" s="21"/>
      <c r="BC79" s="21"/>
      <c r="BD79" s="21"/>
      <c r="BE79" s="21"/>
      <c r="BF79" s="21"/>
      <c r="BG79" s="21"/>
      <c r="BH79" s="21"/>
      <c r="BI79" s="21"/>
      <c r="BJ79" s="21"/>
      <c r="BK79" s="21"/>
      <c r="BL79" s="21"/>
      <c r="BM79" s="21"/>
      <c r="BN79" s="21"/>
      <c r="BO79" s="21"/>
      <c r="BP79" s="21"/>
      <c r="BQ79" s="21"/>
      <c r="BR79" s="21"/>
      <c r="BS79" s="21"/>
      <c r="BT79" s="21"/>
      <c r="BU79" s="21"/>
      <c r="BV79" s="21"/>
      <c r="BW79" s="21"/>
      <c r="BX79" s="21"/>
      <c r="BY79" s="21"/>
      <c r="BZ79" s="21"/>
      <c r="CA79" s="21"/>
      <c r="CB79" s="21"/>
      <c r="CC79" s="21"/>
      <c r="CD79" s="21"/>
      <c r="CE79" s="21"/>
      <c r="CF79" s="21"/>
      <c r="CG79" s="21"/>
      <c r="CH79" s="21"/>
      <c r="CI79" s="21"/>
      <c r="CJ79" s="21"/>
      <c r="CK79" s="21"/>
      <c r="CL79" s="21"/>
      <c r="CM79" s="21"/>
      <c r="CN79" s="21"/>
      <c r="CO79" s="21"/>
      <c r="CP79" s="21"/>
      <c r="CQ79" s="21"/>
      <c r="CR79" s="21"/>
      <c r="CS79" s="21"/>
      <c r="CT79" s="21"/>
    </row>
    <row r="80" spans="14:98">
      <c r="N80" s="21"/>
      <c r="O80" s="21"/>
      <c r="P80" s="21"/>
      <c r="Q80" s="21"/>
      <c r="R80" s="21"/>
      <c r="S80" s="21"/>
      <c r="T80" s="21"/>
      <c r="U80" s="21"/>
      <c r="V80" s="21"/>
      <c r="W80" s="21"/>
      <c r="X80" s="21"/>
      <c r="Y80" s="21"/>
      <c r="Z80" s="21"/>
      <c r="AA80" s="21"/>
      <c r="AB80" s="21"/>
      <c r="AC80" s="21"/>
      <c r="AD80" s="21"/>
      <c r="AE80" s="21"/>
      <c r="AF80" s="21"/>
      <c r="AG80" s="21"/>
      <c r="AH80" s="21"/>
      <c r="AI80" s="21"/>
      <c r="AJ80" s="21"/>
      <c r="AK80" s="21"/>
      <c r="AL80" s="21"/>
      <c r="AM80" s="21"/>
      <c r="AN80" s="21"/>
      <c r="AO80" s="21"/>
      <c r="AP80" s="21"/>
      <c r="AQ80" s="21"/>
      <c r="AR80" s="21"/>
      <c r="AS80" s="21"/>
      <c r="AT80" s="21"/>
      <c r="AU80" s="21"/>
      <c r="AV80" s="21"/>
      <c r="AW80" s="21"/>
      <c r="AX80" s="21"/>
      <c r="AY80" s="21"/>
      <c r="AZ80" s="21"/>
      <c r="BA80" s="21"/>
      <c r="BB80" s="21"/>
      <c r="BC80" s="21"/>
      <c r="BD80" s="21"/>
      <c r="BE80" s="21"/>
      <c r="BF80" s="21"/>
      <c r="BG80" s="21"/>
      <c r="BH80" s="21"/>
      <c r="BI80" s="21"/>
      <c r="BJ80" s="21"/>
      <c r="BK80" s="21"/>
      <c r="BL80" s="21"/>
      <c r="BM80" s="21"/>
      <c r="BN80" s="21"/>
      <c r="BO80" s="21"/>
      <c r="BP80" s="21"/>
      <c r="BQ80" s="21"/>
      <c r="BR80" s="21"/>
      <c r="BS80" s="21"/>
      <c r="BT80" s="21"/>
      <c r="BU80" s="21"/>
      <c r="BV80" s="21"/>
      <c r="BW80" s="21"/>
      <c r="BX80" s="21"/>
      <c r="BY80" s="21"/>
      <c r="BZ80" s="21"/>
      <c r="CA80" s="21"/>
      <c r="CB80" s="21"/>
      <c r="CC80" s="21"/>
      <c r="CD80" s="21"/>
      <c r="CE80" s="21"/>
      <c r="CF80" s="21"/>
      <c r="CG80" s="21"/>
      <c r="CH80" s="21"/>
      <c r="CI80" s="21"/>
      <c r="CJ80" s="21"/>
      <c r="CK80" s="21"/>
      <c r="CL80" s="21"/>
      <c r="CM80" s="21"/>
      <c r="CN80" s="21"/>
      <c r="CO80" s="21"/>
      <c r="CP80" s="21"/>
      <c r="CQ80" s="21"/>
      <c r="CR80" s="21"/>
      <c r="CS80" s="21"/>
      <c r="CT80" s="21"/>
    </row>
    <row r="81" spans="14:98">
      <c r="N81" s="21"/>
      <c r="O81" s="21"/>
      <c r="P81" s="21"/>
      <c r="Q81" s="21"/>
      <c r="R81" s="21"/>
      <c r="S81" s="21"/>
      <c r="T81" s="21"/>
      <c r="U81" s="21"/>
      <c r="V81" s="21"/>
      <c r="W81" s="21"/>
      <c r="X81" s="21"/>
      <c r="Y81" s="21"/>
      <c r="Z81" s="21"/>
      <c r="AA81" s="21"/>
      <c r="AB81" s="21"/>
      <c r="AC81" s="21"/>
      <c r="AD81" s="21"/>
      <c r="AE81" s="21"/>
      <c r="AF81" s="21"/>
      <c r="AG81" s="21"/>
      <c r="AH81" s="21"/>
      <c r="AI81" s="21"/>
      <c r="AJ81" s="21"/>
      <c r="AK81" s="21"/>
      <c r="AL81" s="21"/>
      <c r="AM81" s="21"/>
      <c r="AN81" s="21"/>
      <c r="AO81" s="21"/>
      <c r="AP81" s="21"/>
      <c r="AQ81" s="21"/>
      <c r="AR81" s="21"/>
      <c r="AS81" s="21"/>
      <c r="AT81" s="21"/>
      <c r="AU81" s="21"/>
      <c r="AV81" s="21"/>
      <c r="AW81" s="21"/>
      <c r="AX81" s="21"/>
      <c r="AY81" s="21"/>
      <c r="AZ81" s="21"/>
      <c r="BA81" s="21"/>
      <c r="BB81" s="21"/>
      <c r="BC81" s="21"/>
      <c r="BD81" s="21"/>
      <c r="BE81" s="21"/>
      <c r="BF81" s="21"/>
      <c r="BG81" s="21"/>
      <c r="BH81" s="21"/>
      <c r="BI81" s="21"/>
      <c r="BJ81" s="21"/>
      <c r="BK81" s="21"/>
      <c r="BL81" s="21"/>
      <c r="BM81" s="21"/>
      <c r="BN81" s="21"/>
      <c r="BO81" s="21"/>
      <c r="BP81" s="21"/>
      <c r="BQ81" s="21"/>
      <c r="BR81" s="21"/>
      <c r="BS81" s="21"/>
      <c r="BT81" s="21"/>
      <c r="BU81" s="21"/>
      <c r="BV81" s="21"/>
      <c r="BW81" s="21"/>
      <c r="BX81" s="21"/>
      <c r="BY81" s="21"/>
      <c r="BZ81" s="21"/>
      <c r="CA81" s="21"/>
      <c r="CB81" s="21"/>
      <c r="CC81" s="21"/>
      <c r="CD81" s="21"/>
      <c r="CE81" s="21"/>
      <c r="CF81" s="21"/>
      <c r="CG81" s="21"/>
      <c r="CH81" s="21"/>
      <c r="CI81" s="21"/>
      <c r="CJ81" s="21"/>
      <c r="CK81" s="21"/>
      <c r="CL81" s="21"/>
      <c r="CM81" s="21"/>
      <c r="CN81" s="21"/>
      <c r="CO81" s="21"/>
      <c r="CP81" s="21"/>
      <c r="CQ81" s="21"/>
      <c r="CR81" s="21"/>
      <c r="CS81" s="21"/>
      <c r="CT81" s="21"/>
    </row>
    <row r="82" spans="14:98">
      <c r="N82" s="21"/>
      <c r="O82" s="21"/>
      <c r="P82" s="21"/>
      <c r="Q82" s="21"/>
      <c r="R82" s="21"/>
      <c r="S82" s="21"/>
      <c r="T82" s="21"/>
      <c r="U82" s="21"/>
      <c r="V82" s="21"/>
      <c r="W82" s="21"/>
      <c r="X82" s="21"/>
      <c r="Y82" s="21"/>
      <c r="Z82" s="21"/>
      <c r="AA82" s="21"/>
      <c r="AB82" s="21"/>
      <c r="AC82" s="21"/>
      <c r="AD82" s="21"/>
      <c r="AE82" s="21"/>
      <c r="AF82" s="21"/>
      <c r="AG82" s="21"/>
      <c r="AH82" s="21"/>
      <c r="AI82" s="21"/>
      <c r="AJ82" s="21"/>
      <c r="AK82" s="21"/>
      <c r="AL82" s="21"/>
      <c r="AM82" s="21"/>
      <c r="AN82" s="21"/>
      <c r="AO82" s="21"/>
      <c r="AP82" s="21"/>
      <c r="AQ82" s="21"/>
      <c r="AR82" s="21"/>
      <c r="AS82" s="21"/>
      <c r="AT82" s="21"/>
      <c r="AU82" s="21"/>
      <c r="AV82" s="21"/>
      <c r="AW82" s="21"/>
      <c r="AX82" s="21"/>
      <c r="AY82" s="21"/>
      <c r="AZ82" s="21"/>
      <c r="BA82" s="21"/>
      <c r="BB82" s="21"/>
      <c r="BC82" s="21"/>
      <c r="BD82" s="21"/>
      <c r="BE82" s="21"/>
      <c r="BF82" s="21"/>
      <c r="BG82" s="21"/>
      <c r="BH82" s="21"/>
      <c r="BI82" s="21"/>
      <c r="BJ82" s="21"/>
      <c r="BK82" s="21"/>
      <c r="BL82" s="21"/>
      <c r="BM82" s="21"/>
      <c r="BN82" s="21"/>
      <c r="BO82" s="21"/>
      <c r="BP82" s="21"/>
      <c r="BQ82" s="21"/>
      <c r="BR82" s="21"/>
      <c r="BS82" s="21"/>
      <c r="BT82" s="21"/>
      <c r="BU82" s="21"/>
      <c r="BV82" s="21"/>
      <c r="BW82" s="21"/>
      <c r="BX82" s="21"/>
      <c r="BY82" s="21"/>
      <c r="BZ82" s="21"/>
      <c r="CA82" s="21"/>
      <c r="CB82" s="21"/>
      <c r="CC82" s="21"/>
      <c r="CD82" s="21"/>
      <c r="CE82" s="21"/>
      <c r="CF82" s="21"/>
      <c r="CG82" s="21"/>
      <c r="CH82" s="21"/>
      <c r="CI82" s="21"/>
      <c r="CJ82" s="21"/>
      <c r="CK82" s="21"/>
      <c r="CL82" s="21"/>
      <c r="CM82" s="21"/>
      <c r="CN82" s="21"/>
      <c r="CO82" s="21"/>
      <c r="CP82" s="21"/>
      <c r="CQ82" s="21"/>
      <c r="CR82" s="21"/>
      <c r="CS82" s="21"/>
      <c r="CT82" s="21"/>
    </row>
    <row r="83" spans="14:98">
      <c r="N83" s="21"/>
      <c r="O83" s="21"/>
      <c r="P83" s="21"/>
      <c r="Q83" s="21"/>
      <c r="R83" s="21"/>
      <c r="S83" s="21"/>
      <c r="T83" s="21"/>
      <c r="U83" s="21"/>
      <c r="V83" s="21"/>
      <c r="W83" s="21"/>
      <c r="X83" s="21"/>
      <c r="Y83" s="21"/>
      <c r="Z83" s="21"/>
      <c r="AA83" s="21"/>
      <c r="AB83" s="21"/>
      <c r="AC83" s="21"/>
      <c r="AD83" s="21"/>
      <c r="AE83" s="21"/>
      <c r="AF83" s="21"/>
      <c r="AG83" s="21"/>
      <c r="AH83" s="21"/>
      <c r="AI83" s="21"/>
      <c r="AJ83" s="21"/>
      <c r="AK83" s="21"/>
      <c r="AL83" s="21"/>
      <c r="AM83" s="21"/>
      <c r="AN83" s="21"/>
      <c r="AO83" s="21"/>
      <c r="AP83" s="21"/>
      <c r="AQ83" s="21"/>
      <c r="AR83" s="21"/>
      <c r="AS83" s="21"/>
      <c r="AT83" s="21"/>
      <c r="AU83" s="21"/>
      <c r="AV83" s="21"/>
      <c r="AW83" s="21"/>
      <c r="AX83" s="21"/>
      <c r="AY83" s="21"/>
      <c r="AZ83" s="21"/>
      <c r="BA83" s="21"/>
      <c r="BB83" s="21"/>
      <c r="BC83" s="21"/>
      <c r="BD83" s="21"/>
      <c r="BE83" s="21"/>
      <c r="BF83" s="21"/>
      <c r="BG83" s="21"/>
      <c r="BH83" s="21"/>
      <c r="BI83" s="21"/>
      <c r="BJ83" s="21"/>
      <c r="BK83" s="21"/>
      <c r="BL83" s="21"/>
      <c r="BM83" s="21"/>
      <c r="BN83" s="21"/>
      <c r="BO83" s="21"/>
      <c r="BP83" s="21"/>
      <c r="BQ83" s="21"/>
      <c r="BR83" s="21"/>
      <c r="BS83" s="21"/>
      <c r="BT83" s="21"/>
      <c r="BU83" s="21"/>
      <c r="BV83" s="21"/>
      <c r="BW83" s="21"/>
      <c r="BX83" s="21"/>
      <c r="BY83" s="21"/>
      <c r="BZ83" s="21"/>
      <c r="CA83" s="21"/>
      <c r="CB83" s="21"/>
      <c r="CC83" s="21"/>
      <c r="CD83" s="21"/>
      <c r="CE83" s="21"/>
      <c r="CF83" s="21"/>
      <c r="CG83" s="21"/>
      <c r="CH83" s="21"/>
      <c r="CI83" s="21"/>
      <c r="CJ83" s="21"/>
      <c r="CK83" s="21"/>
      <c r="CL83" s="21"/>
      <c r="CM83" s="21"/>
      <c r="CN83" s="21"/>
      <c r="CO83" s="21"/>
      <c r="CP83" s="21"/>
      <c r="CQ83" s="21"/>
      <c r="CR83" s="21"/>
      <c r="CS83" s="21"/>
      <c r="CT83" s="21"/>
    </row>
    <row r="84" spans="14:98">
      <c r="N84" s="21"/>
      <c r="O84" s="21"/>
      <c r="P84" s="21"/>
      <c r="Q84" s="21"/>
      <c r="R84" s="21"/>
      <c r="S84" s="21"/>
      <c r="T84" s="21"/>
      <c r="U84" s="21"/>
      <c r="V84" s="21"/>
      <c r="W84" s="21"/>
      <c r="X84" s="21"/>
      <c r="Y84" s="21"/>
      <c r="Z84" s="21"/>
      <c r="AA84" s="21"/>
      <c r="AB84" s="21"/>
      <c r="AC84" s="21"/>
      <c r="AD84" s="21"/>
      <c r="AE84" s="21"/>
      <c r="AF84" s="21"/>
      <c r="AG84" s="21"/>
      <c r="AH84" s="21"/>
      <c r="AI84" s="21"/>
      <c r="AJ84" s="21"/>
      <c r="AK84" s="21"/>
      <c r="AL84" s="21"/>
      <c r="AM84" s="21"/>
      <c r="AN84" s="21"/>
      <c r="AO84" s="21"/>
      <c r="AP84" s="21"/>
      <c r="AQ84" s="21"/>
      <c r="AR84" s="21"/>
      <c r="AS84" s="21"/>
      <c r="AT84" s="21"/>
      <c r="AU84" s="21"/>
      <c r="AV84" s="21"/>
      <c r="AW84" s="21"/>
      <c r="AX84" s="21"/>
      <c r="AY84" s="21"/>
      <c r="AZ84" s="21"/>
      <c r="BA84" s="21"/>
      <c r="BB84" s="21"/>
      <c r="BC84" s="21"/>
      <c r="BD84" s="21"/>
      <c r="BE84" s="21"/>
      <c r="BF84" s="21"/>
      <c r="BG84" s="21"/>
      <c r="BH84" s="21"/>
      <c r="BI84" s="21"/>
      <c r="BJ84" s="21"/>
      <c r="BK84" s="21"/>
      <c r="BL84" s="21"/>
      <c r="BM84" s="21"/>
      <c r="BN84" s="21"/>
      <c r="BO84" s="21"/>
      <c r="BP84" s="21"/>
      <c r="BQ84" s="21"/>
      <c r="BR84" s="21"/>
      <c r="BS84" s="21"/>
      <c r="BT84" s="21"/>
      <c r="BU84" s="21"/>
      <c r="BV84" s="21"/>
      <c r="BW84" s="21"/>
      <c r="BX84" s="21"/>
      <c r="BY84" s="21"/>
      <c r="BZ84" s="21"/>
      <c r="CA84" s="21"/>
      <c r="CB84" s="21"/>
      <c r="CC84" s="21"/>
      <c r="CD84" s="21"/>
      <c r="CE84" s="21"/>
      <c r="CF84" s="21"/>
      <c r="CG84" s="21"/>
      <c r="CH84" s="21"/>
      <c r="CI84" s="21"/>
      <c r="CJ84" s="21"/>
      <c r="CK84" s="21"/>
      <c r="CL84" s="21"/>
      <c r="CM84" s="21"/>
      <c r="CN84" s="21"/>
      <c r="CO84" s="21"/>
      <c r="CP84" s="21"/>
      <c r="CQ84" s="21"/>
      <c r="CR84" s="21"/>
      <c r="CS84" s="21"/>
      <c r="CT84" s="21"/>
    </row>
    <row r="85" spans="14:98">
      <c r="N85" s="21"/>
      <c r="O85" s="21"/>
      <c r="P85" s="21"/>
      <c r="Q85" s="21"/>
      <c r="R85" s="21"/>
      <c r="S85" s="21"/>
      <c r="T85" s="21"/>
      <c r="U85" s="21"/>
      <c r="V85" s="21"/>
      <c r="W85" s="21"/>
      <c r="X85" s="21"/>
      <c r="Y85" s="21"/>
      <c r="Z85" s="21"/>
      <c r="AA85" s="21"/>
      <c r="AB85" s="21"/>
      <c r="AC85" s="21"/>
      <c r="AD85" s="21"/>
      <c r="AE85" s="21"/>
      <c r="AF85" s="21"/>
      <c r="AG85" s="21"/>
      <c r="AH85" s="21"/>
      <c r="AI85" s="21"/>
      <c r="AJ85" s="21"/>
      <c r="AK85" s="21"/>
      <c r="AL85" s="21"/>
      <c r="AM85" s="21"/>
      <c r="AN85" s="21"/>
      <c r="AO85" s="21"/>
      <c r="AP85" s="21"/>
      <c r="AQ85" s="21"/>
      <c r="AR85" s="21"/>
      <c r="AS85" s="21"/>
      <c r="AT85" s="21"/>
      <c r="AU85" s="21"/>
      <c r="AV85" s="21"/>
      <c r="AW85" s="21"/>
      <c r="AX85" s="21"/>
      <c r="AY85" s="21"/>
      <c r="AZ85" s="21"/>
      <c r="BA85" s="21"/>
      <c r="BB85" s="21"/>
      <c r="BC85" s="21"/>
      <c r="BD85" s="21"/>
      <c r="BE85" s="21"/>
      <c r="BF85" s="21"/>
      <c r="BG85" s="21"/>
      <c r="BH85" s="21"/>
      <c r="BI85" s="21"/>
      <c r="BJ85" s="21"/>
      <c r="BK85" s="21"/>
      <c r="BL85" s="21"/>
      <c r="BM85" s="21"/>
      <c r="BN85" s="21"/>
      <c r="BO85" s="21"/>
      <c r="BP85" s="21"/>
      <c r="BQ85" s="21"/>
      <c r="BR85" s="21"/>
      <c r="BS85" s="21"/>
      <c r="BT85" s="21"/>
      <c r="BU85" s="21"/>
      <c r="BV85" s="21"/>
      <c r="BW85" s="21"/>
      <c r="BX85" s="21"/>
      <c r="BY85" s="21"/>
      <c r="BZ85" s="21"/>
      <c r="CA85" s="21"/>
      <c r="CB85" s="21"/>
      <c r="CC85" s="21"/>
      <c r="CD85" s="21"/>
      <c r="CE85" s="21"/>
      <c r="CF85" s="21"/>
      <c r="CG85" s="21"/>
      <c r="CH85" s="21"/>
      <c r="CI85" s="21"/>
      <c r="CJ85" s="21"/>
      <c r="CK85" s="21"/>
      <c r="CL85" s="21"/>
      <c r="CM85" s="21"/>
      <c r="CN85" s="21"/>
      <c r="CO85" s="21"/>
      <c r="CP85" s="21"/>
      <c r="CQ85" s="21"/>
      <c r="CR85" s="21"/>
      <c r="CS85" s="21"/>
      <c r="CT85" s="21"/>
    </row>
    <row r="86" spans="14:98">
      <c r="N86" s="21"/>
      <c r="O86" s="21"/>
      <c r="P86" s="21"/>
      <c r="Q86" s="21"/>
      <c r="R86" s="21"/>
      <c r="S86" s="21"/>
      <c r="T86" s="21"/>
      <c r="U86" s="21"/>
      <c r="V86" s="21"/>
      <c r="W86" s="21"/>
      <c r="X86" s="21"/>
      <c r="Y86" s="21"/>
      <c r="Z86" s="21"/>
      <c r="AA86" s="21"/>
      <c r="AB86" s="21"/>
      <c r="AC86" s="21"/>
      <c r="AD86" s="21"/>
      <c r="AE86" s="21"/>
      <c r="AF86" s="21"/>
      <c r="AG86" s="21"/>
      <c r="AH86" s="21"/>
      <c r="AI86" s="21"/>
      <c r="AJ86" s="21"/>
      <c r="AK86" s="21"/>
      <c r="AL86" s="21"/>
      <c r="AM86" s="21"/>
      <c r="AN86" s="21"/>
      <c r="AO86" s="21"/>
      <c r="AP86" s="21"/>
      <c r="AQ86" s="21"/>
      <c r="AR86" s="21"/>
      <c r="AS86" s="21"/>
      <c r="AT86" s="21"/>
      <c r="AU86" s="21"/>
      <c r="AV86" s="21"/>
      <c r="AW86" s="21"/>
      <c r="AX86" s="21"/>
      <c r="AY86" s="21"/>
      <c r="AZ86" s="21"/>
      <c r="BA86" s="21"/>
      <c r="BB86" s="21"/>
      <c r="BC86" s="21"/>
      <c r="BD86" s="21"/>
      <c r="BE86" s="21"/>
      <c r="BF86" s="21"/>
      <c r="BG86" s="21"/>
      <c r="BH86" s="21"/>
      <c r="BI86" s="21"/>
      <c r="BJ86" s="21"/>
      <c r="BK86" s="21"/>
      <c r="BL86" s="21"/>
      <c r="BM86" s="21"/>
      <c r="BN86" s="21"/>
      <c r="BO86" s="21"/>
      <c r="BP86" s="21"/>
      <c r="BQ86" s="21"/>
      <c r="BR86" s="21"/>
      <c r="BS86" s="21"/>
      <c r="BT86" s="21"/>
      <c r="BU86" s="21"/>
      <c r="BV86" s="21"/>
      <c r="BW86" s="21"/>
      <c r="BX86" s="21"/>
      <c r="BY86" s="21"/>
      <c r="BZ86" s="21"/>
      <c r="CA86" s="21"/>
      <c r="CB86" s="21"/>
      <c r="CC86" s="21"/>
      <c r="CD86" s="21"/>
      <c r="CE86" s="21"/>
      <c r="CF86" s="21"/>
      <c r="CG86" s="21"/>
      <c r="CH86" s="21"/>
      <c r="CI86" s="21"/>
      <c r="CJ86" s="21"/>
      <c r="CK86" s="21"/>
      <c r="CL86" s="21"/>
      <c r="CM86" s="21"/>
      <c r="CN86" s="21"/>
      <c r="CO86" s="21"/>
      <c r="CP86" s="21"/>
      <c r="CQ86" s="21"/>
      <c r="CR86" s="21"/>
      <c r="CS86" s="21"/>
      <c r="CT86" s="21"/>
    </row>
    <row r="87" spans="14:98">
      <c r="N87" s="21"/>
      <c r="O87" s="21"/>
      <c r="P87" s="21"/>
      <c r="Q87" s="21"/>
      <c r="R87" s="21"/>
      <c r="S87" s="21"/>
      <c r="T87" s="21"/>
      <c r="U87" s="21"/>
      <c r="V87" s="21"/>
      <c r="W87" s="21"/>
      <c r="X87" s="21"/>
      <c r="Y87" s="21"/>
      <c r="Z87" s="21"/>
      <c r="AA87" s="21"/>
      <c r="AB87" s="21"/>
      <c r="AC87" s="21"/>
      <c r="AD87" s="21"/>
      <c r="AE87" s="21"/>
      <c r="AF87" s="21"/>
      <c r="AG87" s="21"/>
      <c r="AH87" s="21"/>
      <c r="AI87" s="21"/>
      <c r="AJ87" s="21"/>
      <c r="AK87" s="21"/>
      <c r="AL87" s="21"/>
      <c r="AM87" s="21"/>
      <c r="AN87" s="21"/>
      <c r="AO87" s="21"/>
      <c r="AP87" s="21"/>
      <c r="AQ87" s="21"/>
      <c r="AR87" s="21"/>
      <c r="AS87" s="21"/>
      <c r="AT87" s="21"/>
      <c r="AU87" s="21"/>
      <c r="AV87" s="21"/>
      <c r="AW87" s="21"/>
      <c r="AX87" s="21"/>
      <c r="AY87" s="21"/>
      <c r="AZ87" s="21"/>
      <c r="BA87" s="21"/>
      <c r="BB87" s="21"/>
      <c r="BC87" s="21"/>
      <c r="BD87" s="21"/>
      <c r="BE87" s="21"/>
      <c r="BF87" s="21"/>
      <c r="BG87" s="21"/>
      <c r="BH87" s="21"/>
      <c r="BI87" s="21"/>
      <c r="BJ87" s="21"/>
      <c r="BK87" s="21"/>
      <c r="BL87" s="21"/>
      <c r="BM87" s="21"/>
      <c r="BN87" s="21"/>
      <c r="BO87" s="21"/>
      <c r="BP87" s="21"/>
      <c r="BQ87" s="21"/>
      <c r="BR87" s="21"/>
      <c r="BS87" s="21"/>
      <c r="BT87" s="21"/>
      <c r="BU87" s="21"/>
      <c r="BV87" s="21"/>
      <c r="BW87" s="21"/>
      <c r="BX87" s="21"/>
      <c r="BY87" s="21"/>
      <c r="BZ87" s="21"/>
      <c r="CA87" s="21"/>
      <c r="CB87" s="21"/>
      <c r="CC87" s="21"/>
      <c r="CD87" s="21"/>
      <c r="CE87" s="21"/>
      <c r="CF87" s="21"/>
      <c r="CG87" s="21"/>
      <c r="CH87" s="21"/>
      <c r="CI87" s="21"/>
      <c r="CJ87" s="21"/>
      <c r="CK87" s="21"/>
      <c r="CL87" s="21"/>
      <c r="CM87" s="21"/>
      <c r="CN87" s="21"/>
      <c r="CO87" s="21"/>
      <c r="CP87" s="21"/>
      <c r="CQ87" s="21"/>
      <c r="CR87" s="21"/>
      <c r="CS87" s="21"/>
      <c r="CT87" s="21"/>
    </row>
    <row r="88" spans="14:98">
      <c r="N88" s="21"/>
      <c r="O88" s="21"/>
      <c r="P88" s="21"/>
      <c r="Q88" s="21"/>
      <c r="R88" s="21"/>
      <c r="S88" s="21"/>
      <c r="T88" s="21"/>
      <c r="U88" s="21"/>
      <c r="V88" s="21"/>
      <c r="W88" s="21"/>
      <c r="X88" s="21"/>
      <c r="Y88" s="21"/>
      <c r="Z88" s="21"/>
      <c r="AA88" s="21"/>
      <c r="AB88" s="21"/>
      <c r="AC88" s="21"/>
      <c r="AD88" s="21"/>
      <c r="AE88" s="21"/>
      <c r="AF88" s="21"/>
      <c r="AG88" s="21"/>
      <c r="AH88" s="21"/>
      <c r="AI88" s="21"/>
      <c r="AJ88" s="21"/>
      <c r="AK88" s="21"/>
      <c r="AL88" s="21"/>
      <c r="AM88" s="21"/>
      <c r="AN88" s="21"/>
      <c r="AO88" s="21"/>
      <c r="AP88" s="21"/>
      <c r="AQ88" s="21"/>
      <c r="AR88" s="21"/>
      <c r="AS88" s="21"/>
      <c r="AT88" s="21"/>
      <c r="AU88" s="21"/>
      <c r="AV88" s="21"/>
      <c r="AW88" s="21"/>
      <c r="AX88" s="21"/>
      <c r="AY88" s="21"/>
      <c r="AZ88" s="21"/>
      <c r="BA88" s="21"/>
      <c r="BB88" s="21"/>
      <c r="BC88" s="21"/>
      <c r="BD88" s="21"/>
      <c r="BE88" s="21"/>
      <c r="BF88" s="21"/>
      <c r="BG88" s="21"/>
      <c r="BH88" s="21"/>
      <c r="BI88" s="21"/>
      <c r="BJ88" s="21"/>
      <c r="BK88" s="21"/>
      <c r="BL88" s="21"/>
      <c r="BM88" s="21"/>
      <c r="BN88" s="21"/>
      <c r="BO88" s="21"/>
      <c r="BP88" s="21"/>
      <c r="BQ88" s="21"/>
      <c r="BR88" s="21"/>
      <c r="BS88" s="21"/>
      <c r="BT88" s="21"/>
      <c r="BU88" s="21"/>
      <c r="BV88" s="21"/>
      <c r="BW88" s="21"/>
      <c r="BX88" s="21"/>
      <c r="BY88" s="21"/>
      <c r="BZ88" s="21"/>
      <c r="CA88" s="21"/>
      <c r="CB88" s="21"/>
      <c r="CC88" s="21"/>
      <c r="CD88" s="21"/>
      <c r="CE88" s="21"/>
      <c r="CF88" s="21"/>
      <c r="CG88" s="21"/>
      <c r="CH88" s="21"/>
      <c r="CI88" s="21"/>
      <c r="CJ88" s="21"/>
      <c r="CK88" s="21"/>
      <c r="CL88" s="21"/>
      <c r="CM88" s="21"/>
      <c r="CN88" s="21"/>
      <c r="CO88" s="21"/>
      <c r="CP88" s="21"/>
      <c r="CQ88" s="21"/>
      <c r="CR88" s="21"/>
      <c r="CS88" s="21"/>
      <c r="CT88" s="21"/>
    </row>
    <row r="89" spans="14:98">
      <c r="N89" s="21"/>
      <c r="O89" s="21"/>
      <c r="P89" s="21"/>
      <c r="Q89" s="21"/>
      <c r="R89" s="21"/>
      <c r="S89" s="21"/>
      <c r="T89" s="21"/>
      <c r="U89" s="21"/>
      <c r="V89" s="21"/>
      <c r="W89" s="21"/>
      <c r="X89" s="21"/>
      <c r="Y89" s="21"/>
      <c r="Z89" s="21"/>
      <c r="AA89" s="21"/>
      <c r="AB89" s="21"/>
      <c r="AC89" s="21"/>
      <c r="AD89" s="21"/>
      <c r="AE89" s="21"/>
      <c r="AF89" s="21"/>
      <c r="AG89" s="21"/>
      <c r="AH89" s="21"/>
      <c r="AI89" s="21"/>
      <c r="AJ89" s="21"/>
      <c r="AK89" s="21"/>
      <c r="AL89" s="21"/>
      <c r="AM89" s="21"/>
      <c r="AN89" s="21"/>
      <c r="AO89" s="21"/>
      <c r="AP89" s="21"/>
      <c r="AQ89" s="21"/>
      <c r="AR89" s="21"/>
      <c r="AS89" s="21"/>
      <c r="AT89" s="21"/>
      <c r="AU89" s="21"/>
      <c r="AV89" s="21"/>
      <c r="AW89" s="21"/>
      <c r="AX89" s="21"/>
      <c r="AY89" s="21"/>
      <c r="AZ89" s="21"/>
      <c r="BA89" s="21"/>
      <c r="BB89" s="21"/>
      <c r="BC89" s="21"/>
      <c r="BD89" s="21"/>
      <c r="BE89" s="21"/>
      <c r="BF89" s="21"/>
      <c r="BG89" s="21"/>
      <c r="BH89" s="21"/>
      <c r="BI89" s="21"/>
      <c r="BJ89" s="21"/>
      <c r="BK89" s="21"/>
      <c r="BL89" s="21"/>
      <c r="BM89" s="21"/>
      <c r="BN89" s="21"/>
      <c r="BO89" s="21"/>
      <c r="BP89" s="21"/>
      <c r="BQ89" s="21"/>
      <c r="BR89" s="21"/>
      <c r="BS89" s="21"/>
      <c r="BT89" s="21"/>
      <c r="BU89" s="21"/>
      <c r="BV89" s="21"/>
      <c r="BW89" s="21"/>
      <c r="BX89" s="21"/>
      <c r="BY89" s="21"/>
      <c r="BZ89" s="21"/>
      <c r="CA89" s="21"/>
      <c r="CB89" s="21"/>
      <c r="CC89" s="21"/>
      <c r="CD89" s="21"/>
      <c r="CE89" s="21"/>
      <c r="CF89" s="21"/>
      <c r="CG89" s="21"/>
      <c r="CH89" s="21"/>
      <c r="CI89" s="21"/>
      <c r="CJ89" s="21"/>
      <c r="CK89" s="21"/>
      <c r="CL89" s="21"/>
      <c r="CM89" s="21"/>
      <c r="CN89" s="21"/>
      <c r="CO89" s="21"/>
      <c r="CP89" s="21"/>
      <c r="CQ89" s="21"/>
      <c r="CR89" s="21"/>
      <c r="CS89" s="21"/>
      <c r="CT89" s="21"/>
    </row>
    <row r="90" spans="14:98">
      <c r="N90" s="21"/>
      <c r="O90" s="21"/>
      <c r="P90" s="21"/>
      <c r="Q90" s="21"/>
      <c r="R90" s="21"/>
      <c r="S90" s="21"/>
      <c r="T90" s="21"/>
      <c r="U90" s="21"/>
      <c r="V90" s="21"/>
      <c r="W90" s="21"/>
      <c r="X90" s="21"/>
      <c r="Y90" s="21"/>
      <c r="Z90" s="21"/>
      <c r="AA90" s="21"/>
      <c r="AB90" s="21"/>
      <c r="AC90" s="21"/>
      <c r="AD90" s="21"/>
      <c r="AE90" s="21"/>
      <c r="AF90" s="21"/>
      <c r="AG90" s="21"/>
      <c r="AH90" s="21"/>
      <c r="AI90" s="21"/>
      <c r="AJ90" s="21"/>
      <c r="AK90" s="21"/>
      <c r="AL90" s="21"/>
      <c r="AM90" s="21"/>
      <c r="AN90" s="21"/>
      <c r="AO90" s="21"/>
      <c r="AP90" s="21"/>
      <c r="AQ90" s="21"/>
      <c r="AR90" s="21"/>
      <c r="AS90" s="21"/>
      <c r="AT90" s="21"/>
      <c r="AU90" s="21"/>
      <c r="AV90" s="21"/>
      <c r="AW90" s="21"/>
      <c r="AX90" s="21"/>
      <c r="AY90" s="21"/>
      <c r="AZ90" s="21"/>
      <c r="BA90" s="21"/>
      <c r="BB90" s="21"/>
      <c r="BC90" s="21"/>
      <c r="BD90" s="21"/>
      <c r="BE90" s="21"/>
      <c r="BF90" s="21"/>
      <c r="BG90" s="21"/>
      <c r="BH90" s="21"/>
      <c r="BI90" s="21"/>
      <c r="BJ90" s="21"/>
      <c r="BK90" s="21"/>
      <c r="BL90" s="21"/>
      <c r="BM90" s="21"/>
      <c r="BN90" s="21"/>
      <c r="BO90" s="21"/>
      <c r="BP90" s="21"/>
      <c r="BQ90" s="21"/>
      <c r="BR90" s="21"/>
      <c r="BS90" s="21"/>
      <c r="BT90" s="21"/>
      <c r="BU90" s="21"/>
      <c r="BV90" s="21"/>
      <c r="BW90" s="21"/>
      <c r="BX90" s="21"/>
      <c r="BY90" s="21"/>
      <c r="BZ90" s="21"/>
      <c r="CA90" s="21"/>
      <c r="CB90" s="21"/>
      <c r="CC90" s="21"/>
      <c r="CD90" s="21"/>
      <c r="CE90" s="21"/>
      <c r="CF90" s="21"/>
      <c r="CG90" s="21"/>
      <c r="CH90" s="21"/>
      <c r="CI90" s="21"/>
      <c r="CJ90" s="21"/>
      <c r="CK90" s="21"/>
      <c r="CL90" s="21"/>
      <c r="CM90" s="21"/>
      <c r="CN90" s="21"/>
      <c r="CO90" s="21"/>
      <c r="CP90" s="21"/>
      <c r="CQ90" s="21"/>
      <c r="CR90" s="21"/>
      <c r="CS90" s="21"/>
      <c r="CT90" s="21"/>
    </row>
    <row r="91" spans="14:98">
      <c r="N91" s="21"/>
      <c r="O91" s="21"/>
      <c r="P91" s="21"/>
      <c r="Q91" s="21"/>
      <c r="R91" s="21"/>
      <c r="S91" s="21"/>
      <c r="T91" s="21"/>
      <c r="U91" s="21"/>
      <c r="V91" s="21"/>
      <c r="W91" s="21"/>
      <c r="X91" s="21"/>
      <c r="Y91" s="21"/>
      <c r="Z91" s="21"/>
      <c r="AA91" s="21"/>
      <c r="AB91" s="21"/>
      <c r="AC91" s="21"/>
      <c r="AD91" s="21"/>
      <c r="AE91" s="21"/>
      <c r="AF91" s="21"/>
      <c r="AG91" s="21"/>
      <c r="AH91" s="21"/>
      <c r="AI91" s="21"/>
      <c r="AJ91" s="21"/>
      <c r="AK91" s="21"/>
      <c r="AL91" s="21"/>
      <c r="AM91" s="21"/>
      <c r="AN91" s="21"/>
      <c r="AO91" s="21"/>
      <c r="AP91" s="21"/>
      <c r="AQ91" s="21"/>
      <c r="AR91" s="21"/>
      <c r="AS91" s="21"/>
      <c r="AT91" s="21"/>
      <c r="AU91" s="21"/>
      <c r="AV91" s="21"/>
      <c r="AW91" s="21"/>
      <c r="AX91" s="21"/>
      <c r="AY91" s="21"/>
      <c r="AZ91" s="21"/>
      <c r="BA91" s="21"/>
      <c r="BB91" s="21"/>
      <c r="BC91" s="21"/>
      <c r="BD91" s="21"/>
      <c r="BE91" s="21"/>
      <c r="BF91" s="21"/>
      <c r="BG91" s="21"/>
      <c r="BH91" s="21"/>
      <c r="BI91" s="21"/>
      <c r="BJ91" s="21"/>
      <c r="BK91" s="21"/>
      <c r="BL91" s="21"/>
      <c r="BM91" s="21"/>
      <c r="BN91" s="21"/>
      <c r="BO91" s="21"/>
      <c r="BP91" s="21"/>
      <c r="BQ91" s="21"/>
      <c r="BR91" s="21"/>
      <c r="BS91" s="21"/>
      <c r="BT91" s="21"/>
      <c r="BU91" s="21"/>
      <c r="BV91" s="21"/>
      <c r="BW91" s="21"/>
      <c r="BX91" s="21"/>
      <c r="BY91" s="21"/>
      <c r="BZ91" s="21"/>
      <c r="CA91" s="21"/>
      <c r="CB91" s="21"/>
      <c r="CC91" s="21"/>
      <c r="CD91" s="21"/>
      <c r="CE91" s="21"/>
      <c r="CF91" s="21"/>
      <c r="CG91" s="21"/>
      <c r="CH91" s="21"/>
      <c r="CI91" s="21"/>
      <c r="CJ91" s="21"/>
      <c r="CK91" s="21"/>
      <c r="CL91" s="21"/>
      <c r="CM91" s="21"/>
      <c r="CN91" s="21"/>
      <c r="CO91" s="21"/>
      <c r="CP91" s="21"/>
      <c r="CQ91" s="21"/>
      <c r="CR91" s="21"/>
      <c r="CS91" s="21"/>
      <c r="CT91" s="21"/>
    </row>
    <row r="92" spans="14:98">
      <c r="N92" s="21"/>
      <c r="O92" s="21"/>
      <c r="P92" s="21"/>
      <c r="Q92" s="21"/>
      <c r="R92" s="21"/>
      <c r="S92" s="21"/>
      <c r="T92" s="21"/>
      <c r="U92" s="21"/>
      <c r="V92" s="21"/>
      <c r="W92" s="21"/>
      <c r="X92" s="21"/>
      <c r="Y92" s="21"/>
      <c r="Z92" s="21"/>
      <c r="AA92" s="21"/>
      <c r="AB92" s="21"/>
      <c r="AC92" s="21"/>
      <c r="AD92" s="21"/>
      <c r="AE92" s="21"/>
      <c r="AF92" s="21"/>
      <c r="AG92" s="21"/>
      <c r="AH92" s="21"/>
      <c r="AI92" s="21"/>
      <c r="AJ92" s="21"/>
      <c r="AK92" s="21"/>
      <c r="AL92" s="21"/>
      <c r="AM92" s="21"/>
      <c r="AN92" s="21"/>
      <c r="AO92" s="21"/>
      <c r="AP92" s="21"/>
      <c r="AQ92" s="21"/>
      <c r="AR92" s="21"/>
      <c r="AS92" s="21"/>
      <c r="AT92" s="21"/>
      <c r="AU92" s="21"/>
      <c r="AV92" s="21"/>
      <c r="AW92" s="21"/>
      <c r="AX92" s="21"/>
      <c r="AY92" s="21"/>
      <c r="AZ92" s="21"/>
      <c r="BA92" s="21"/>
      <c r="BB92" s="21"/>
      <c r="BC92" s="21"/>
      <c r="BD92" s="21"/>
      <c r="BE92" s="21"/>
      <c r="BF92" s="21"/>
      <c r="BG92" s="21"/>
      <c r="BH92" s="21"/>
      <c r="BI92" s="21"/>
      <c r="BJ92" s="21"/>
      <c r="BK92" s="21"/>
      <c r="BL92" s="21"/>
      <c r="BM92" s="21"/>
      <c r="BN92" s="21"/>
      <c r="BO92" s="21"/>
      <c r="BP92" s="21"/>
      <c r="BQ92" s="21"/>
      <c r="BR92" s="21"/>
      <c r="BS92" s="21"/>
      <c r="BT92" s="21"/>
      <c r="BU92" s="21"/>
      <c r="BV92" s="21"/>
      <c r="BW92" s="21"/>
      <c r="BX92" s="21"/>
      <c r="BY92" s="21"/>
      <c r="BZ92" s="21"/>
      <c r="CA92" s="21"/>
      <c r="CB92" s="21"/>
      <c r="CC92" s="21"/>
      <c r="CD92" s="21"/>
      <c r="CE92" s="21"/>
      <c r="CF92" s="21"/>
      <c r="CG92" s="21"/>
      <c r="CH92" s="21"/>
      <c r="CI92" s="21"/>
      <c r="CJ92" s="21"/>
      <c r="CK92" s="21"/>
      <c r="CL92" s="21"/>
      <c r="CM92" s="21"/>
      <c r="CN92" s="21"/>
      <c r="CO92" s="21"/>
      <c r="CP92" s="21"/>
      <c r="CQ92" s="21"/>
      <c r="CR92" s="21"/>
      <c r="CS92" s="21"/>
      <c r="CT92" s="21"/>
    </row>
    <row r="93" spans="14:98">
      <c r="N93" s="21"/>
      <c r="O93" s="21"/>
      <c r="P93" s="21"/>
      <c r="Q93" s="21"/>
      <c r="R93" s="21"/>
      <c r="S93" s="21"/>
      <c r="T93" s="21"/>
      <c r="U93" s="21"/>
      <c r="V93" s="21"/>
      <c r="W93" s="21"/>
      <c r="X93" s="21"/>
      <c r="Y93" s="21"/>
      <c r="Z93" s="21"/>
      <c r="AA93" s="21"/>
      <c r="AB93" s="21"/>
      <c r="AC93" s="21"/>
      <c r="AD93" s="21"/>
      <c r="AE93" s="21"/>
      <c r="AF93" s="21"/>
      <c r="AG93" s="21"/>
      <c r="AH93" s="21"/>
      <c r="AI93" s="21"/>
      <c r="AJ93" s="21"/>
      <c r="AK93" s="21"/>
      <c r="AL93" s="21"/>
      <c r="AM93" s="21"/>
      <c r="AN93" s="21"/>
      <c r="AO93" s="21"/>
      <c r="AP93" s="21"/>
      <c r="AQ93" s="21"/>
      <c r="AR93" s="21"/>
      <c r="AS93" s="21"/>
      <c r="AT93" s="21"/>
      <c r="AU93" s="21"/>
      <c r="AV93" s="21"/>
      <c r="AW93" s="21"/>
      <c r="AX93" s="21"/>
      <c r="AY93" s="21"/>
      <c r="AZ93" s="21"/>
      <c r="BA93" s="21"/>
      <c r="BB93" s="21"/>
      <c r="BC93" s="21"/>
      <c r="BD93" s="21"/>
      <c r="BE93" s="21"/>
      <c r="BF93" s="21"/>
      <c r="BG93" s="21"/>
      <c r="BH93" s="21"/>
      <c r="BI93" s="21"/>
      <c r="BJ93" s="21"/>
      <c r="BK93" s="21"/>
      <c r="BL93" s="21"/>
      <c r="BM93" s="21"/>
      <c r="BN93" s="21"/>
      <c r="BO93" s="21"/>
      <c r="BP93" s="21"/>
      <c r="BQ93" s="21"/>
      <c r="BR93" s="21"/>
      <c r="BS93" s="21"/>
      <c r="BT93" s="21"/>
      <c r="BU93" s="21"/>
      <c r="BV93" s="21"/>
      <c r="BW93" s="21"/>
      <c r="BX93" s="21"/>
      <c r="BY93" s="21"/>
      <c r="BZ93" s="21"/>
      <c r="CA93" s="21"/>
      <c r="CB93" s="21"/>
      <c r="CC93" s="21"/>
      <c r="CD93" s="21"/>
      <c r="CE93" s="21"/>
      <c r="CF93" s="21"/>
      <c r="CG93" s="21"/>
      <c r="CH93" s="21"/>
      <c r="CI93" s="21"/>
      <c r="CJ93" s="21"/>
      <c r="CK93" s="21"/>
      <c r="CL93" s="21"/>
      <c r="CM93" s="21"/>
      <c r="CN93" s="21"/>
      <c r="CO93" s="21"/>
      <c r="CP93" s="21"/>
      <c r="CQ93" s="21"/>
      <c r="CR93" s="21"/>
      <c r="CS93" s="21"/>
      <c r="CT93" s="21"/>
    </row>
  </sheetData>
  <mergeCells count="19">
    <mergeCell ref="F7:G7"/>
    <mergeCell ref="L7:M7"/>
    <mergeCell ref="H7:I7"/>
    <mergeCell ref="A2:Q2"/>
    <mergeCell ref="A4:Q4"/>
    <mergeCell ref="N7:O7"/>
    <mergeCell ref="P7:Q7"/>
    <mergeCell ref="A60:I60"/>
    <mergeCell ref="A7:A8"/>
    <mergeCell ref="B7:C7"/>
    <mergeCell ref="D7:E7"/>
    <mergeCell ref="A55:I55"/>
    <mergeCell ref="D47:E47"/>
    <mergeCell ref="F47:G47"/>
    <mergeCell ref="B47:C47"/>
    <mergeCell ref="H47:I47"/>
    <mergeCell ref="A47:A48"/>
    <mergeCell ref="A46:Q46"/>
    <mergeCell ref="J7:K7"/>
  </mergeCells>
  <phoneticPr fontId="0" type="noConversion"/>
  <printOptions horizontalCentered="1"/>
  <pageMargins left="0.47244094488188981" right="0.23622047244094491" top="0.23622047244094491" bottom="0" header="0" footer="0"/>
  <pageSetup scale="70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Table 9.1</vt:lpstr>
      <vt:lpstr>'Table 9.1'!Print_Area</vt:lpstr>
      <vt:lpstr>'Table 9.1'!Print_Area_MI</vt:lpstr>
    </vt:vector>
  </TitlesOfParts>
  <Company>CSO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vipin</dc:creator>
  <cp:lastModifiedBy>ADMIN</cp:lastModifiedBy>
  <cp:lastPrinted>2017-03-15T09:52:38Z</cp:lastPrinted>
  <dcterms:created xsi:type="dcterms:W3CDTF">2001-02-24T01:55:02Z</dcterms:created>
  <dcterms:modified xsi:type="dcterms:W3CDTF">2017-03-15T09:53:00Z</dcterms:modified>
</cp:coreProperties>
</file>