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105" windowWidth="9720" windowHeight="6495" activeTab="1"/>
  </bookViews>
  <sheets>
    <sheet name="All India" sheetId="1" r:id="rId1"/>
    <sheet name="State-wise" sheetId="2" r:id="rId2"/>
  </sheets>
  <definedNames>
    <definedName name="\x">#N/A</definedName>
    <definedName name="_xlnm.Print_Area" localSheetId="0">'All India'!$A$1:$J$33</definedName>
    <definedName name="_xlnm.Print_Area" localSheetId="1">'State-wise'!$A$1:$AT$51</definedName>
    <definedName name="_xlnm.Print_Titles" localSheetId="1">'State-wise'!$A:$A</definedName>
  </definedNames>
  <calcPr fullCalcOnLoad="1"/>
</workbook>
</file>

<file path=xl/sharedStrings.xml><?xml version="1.0" encoding="utf-8"?>
<sst xmlns="http://schemas.openxmlformats.org/spreadsheetml/2006/main" count="932" uniqueCount="96">
  <si>
    <t xml:space="preserve"> </t>
  </si>
  <si>
    <t xml:space="preserve">Membership at the end of </t>
  </si>
  <si>
    <t>Income incl.</t>
  </si>
  <si>
    <t>Expen-</t>
  </si>
  <si>
    <t xml:space="preserve">  Balance</t>
  </si>
  <si>
    <t xml:space="preserve">   Number of trade unions</t>
  </si>
  <si>
    <t xml:space="preserve">     the year ('000)</t>
  </si>
  <si>
    <t>balance</t>
  </si>
  <si>
    <t>diture</t>
  </si>
  <si>
    <t xml:space="preserve"> of funds</t>
  </si>
  <si>
    <t>carried over</t>
  </si>
  <si>
    <t xml:space="preserve">   at the</t>
  </si>
  <si>
    <t>Percent-</t>
  </si>
  <si>
    <t>Workers'</t>
  </si>
  <si>
    <t>Employ-</t>
  </si>
  <si>
    <t>All</t>
  </si>
  <si>
    <t>from prev-</t>
  </si>
  <si>
    <t xml:space="preserve"> close of</t>
  </si>
  <si>
    <t>age</t>
  </si>
  <si>
    <t>Unions</t>
  </si>
  <si>
    <t>ers'</t>
  </si>
  <si>
    <t>ious year</t>
  </si>
  <si>
    <t xml:space="preserve"> the year</t>
  </si>
  <si>
    <t>returns</t>
  </si>
  <si>
    <t>response</t>
  </si>
  <si>
    <t xml:space="preserve">       1</t>
  </si>
  <si>
    <t xml:space="preserve">       4</t>
  </si>
  <si>
    <t>State:</t>
  </si>
  <si>
    <t xml:space="preserve"> Andhra Pradesh</t>
  </si>
  <si>
    <t xml:space="preserve">        ..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</si>
  <si>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</si>
  <si>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</si>
  <si>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</si>
  <si>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</si>
  <si>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</si>
  <si>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</si>
  <si>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</si>
  <si>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</si>
  <si>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</si>
  <si>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</si>
  <si>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</si>
  <si>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</si>
  <si>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</si>
  <si>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</si>
  <si>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</si>
  <si>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</si>
  <si>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</si>
  <si>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</si>
  <si>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</si>
  <si>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</si>
  <si>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</si>
  <si>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</si>
  <si>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</si>
  <si>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</si>
  <si>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N. Islands</t>
  </si>
  <si>
    <t xml:space="preserve"> Chandigarh</t>
  </si>
  <si>
    <t xml:space="preserve"> Delhi</t>
  </si>
  <si>
    <t>TRADE UNIONS</t>
  </si>
  <si>
    <t>Registered</t>
  </si>
  <si>
    <t>Submiting</t>
  </si>
  <si>
    <t>________________________________</t>
  </si>
  <si>
    <t>REGISTERED TRADE UNIONS</t>
  </si>
  <si>
    <t xml:space="preserve"> D &amp; N Haveli</t>
  </si>
  <si>
    <t>(Col. 8-9)</t>
  </si>
  <si>
    <t>@</t>
  </si>
  <si>
    <t xml:space="preserve"> Puducherry</t>
  </si>
  <si>
    <t xml:space="preserve"> Uttarakhand</t>
  </si>
  <si>
    <t>Source ; Labour Bureau, Ministy of Labour and Employment</t>
  </si>
  <si>
    <t xml:space="preserve"> Chattisgarh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</si>
  <si>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Mn.)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</si>
  <si>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Million)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</si>
  <si>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Mn.)</t>
    </r>
  </si>
  <si>
    <t>.</t>
  </si>
  <si>
    <t xml:space="preserve">            Registered</t>
  </si>
  <si>
    <t xml:space="preserve">Percentage Response  </t>
  </si>
  <si>
    <t>Workers` Union</t>
  </si>
  <si>
    <t>Employers` Union</t>
  </si>
  <si>
    <t xml:space="preserve">All Unions </t>
  </si>
  <si>
    <t xml:space="preserve">Table 41.1-NUMBER,MEMBERSHIP,INCOME,EXPENDITURE AND FUNDS OF </t>
  </si>
  <si>
    <t>Year</t>
  </si>
  <si>
    <t>Notes: 1. Percentage responce  shown  in  col.4  has  been calculated on the basis of returns received. It does not take into account  the States for which returns are not received.</t>
  </si>
  <si>
    <t xml:space="preserve">              2. The figures have been rounded off so the totals may not tally.</t>
  </si>
  <si>
    <t>Sumiting Returns</t>
  </si>
  <si>
    <t>Number of Trade Unions</t>
  </si>
  <si>
    <t>Membership at  end of theYear(`000)</t>
  </si>
  <si>
    <t>Income including balance carried over from previous year(million)</t>
  </si>
  <si>
    <t>Expenditure(million)</t>
  </si>
  <si>
    <t>Balance of funds at the close of the year(million)</t>
  </si>
  <si>
    <t xml:space="preserve"> * less than thousand</t>
  </si>
  <si>
    <t xml:space="preserve">  - not reported</t>
  </si>
  <si>
    <t xml:space="preserve">              3.The notes on the last page of Table41.2 may also be referred.</t>
  </si>
  <si>
    <t xml:space="preserve">             @ Less than 1 million.                                                                                   </t>
  </si>
  <si>
    <t xml:space="preserve">              * Less than 1 thousand</t>
  </si>
  <si>
    <t>-</t>
  </si>
  <si>
    <t>*</t>
  </si>
  <si>
    <t>State/Union Territory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</si>
</sst>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#,##0.0_);\(#,##0.0\)"/>
    <numFmt numFmtId="165" formatCode="0.0"/>
    <numFmt numFmtId="166" formatCode="0_);\(0\)"/>
  </numFmts>
  <fonts count="50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b/>
      <u val="single"/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165" fontId="6" fillId="33" borderId="0" xfId="0" applyNumberFormat="1" applyFont="1" applyFill="1" applyBorder="1" applyAlignment="1" applyProtection="1">
      <alignment horizontal="right"/>
      <protection/>
    </xf>
    <xf numFmtId="1" fontId="6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37" fontId="9" fillId="34" borderId="0" xfId="0" applyNumberFormat="1" applyFont="1" applyFill="1" applyBorder="1" applyAlignment="1" applyProtection="1">
      <alignment/>
      <protection/>
    </xf>
    <xf numFmtId="37" fontId="9" fillId="34" borderId="0" xfId="0" applyNumberFormat="1" applyFont="1" applyFill="1" applyBorder="1" applyAlignment="1" applyProtection="1">
      <alignment horizontal="right"/>
      <protection/>
    </xf>
    <xf numFmtId="37" fontId="9" fillId="34" borderId="11" xfId="0" applyNumberFormat="1" applyFont="1" applyFill="1" applyBorder="1" applyAlignment="1" applyProtection="1">
      <alignment/>
      <protection/>
    </xf>
    <xf numFmtId="164" fontId="9" fillId="34" borderId="11" xfId="0" applyNumberFormat="1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left"/>
      <protection/>
    </xf>
    <xf numFmtId="37" fontId="9" fillId="34" borderId="11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 applyProtection="1">
      <alignment horizontal="center"/>
      <protection/>
    </xf>
    <xf numFmtId="165" fontId="6" fillId="33" borderId="0" xfId="0" applyNumberFormat="1" applyFont="1" applyFill="1" applyBorder="1" applyAlignment="1" applyProtection="1">
      <alignment horizontal="center"/>
      <protection/>
    </xf>
    <xf numFmtId="1" fontId="6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 quotePrefix="1">
      <alignment horizontal="center"/>
    </xf>
    <xf numFmtId="1" fontId="6" fillId="33" borderId="0" xfId="0" applyNumberFormat="1" applyFont="1" applyFill="1" applyBorder="1" applyAlignment="1" applyProtection="1" quotePrefix="1">
      <alignment horizontal="center"/>
      <protection/>
    </xf>
    <xf numFmtId="1" fontId="6" fillId="33" borderId="10" xfId="0" applyNumberFormat="1" applyFont="1" applyFill="1" applyBorder="1" applyAlignment="1">
      <alignment horizontal="center"/>
    </xf>
    <xf numFmtId="165" fontId="6" fillId="33" borderId="10" xfId="0" applyNumberFormat="1" applyFont="1" applyFill="1" applyBorder="1" applyAlignment="1" applyProtection="1">
      <alignment horizontal="center"/>
      <protection/>
    </xf>
    <xf numFmtId="1" fontId="10" fillId="33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34" borderId="17" xfId="0" applyFont="1" applyFill="1" applyBorder="1" applyAlignment="1" applyProtection="1">
      <alignment/>
      <protection/>
    </xf>
    <xf numFmtId="0" fontId="9" fillId="34" borderId="15" xfId="0" applyFont="1" applyFill="1" applyBorder="1" applyAlignment="1">
      <alignment/>
    </xf>
    <xf numFmtId="37" fontId="9" fillId="34" borderId="0" xfId="0" applyNumberFormat="1" applyFont="1" applyFill="1" applyBorder="1" applyAlignment="1" applyProtection="1">
      <alignment horizontal="left"/>
      <protection/>
    </xf>
    <xf numFmtId="0" fontId="9" fillId="34" borderId="15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right"/>
      <protection/>
    </xf>
    <xf numFmtId="37" fontId="9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37" fontId="9" fillId="34" borderId="22" xfId="0" applyNumberFormat="1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>
      <alignment/>
    </xf>
    <xf numFmtId="165" fontId="6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7" fontId="9" fillId="34" borderId="16" xfId="0" applyNumberFormat="1" applyFont="1" applyFill="1" applyBorder="1" applyAlignment="1" applyProtection="1">
      <alignment horizontal="center"/>
      <protection/>
    </xf>
    <xf numFmtId="37" fontId="4" fillId="33" borderId="16" xfId="0" applyNumberFormat="1" applyFont="1" applyFill="1" applyBorder="1" applyAlignment="1" applyProtection="1">
      <alignment horizontal="center"/>
      <protection/>
    </xf>
    <xf numFmtId="0" fontId="9" fillId="34" borderId="24" xfId="0" applyFont="1" applyFill="1" applyBorder="1" applyAlignment="1">
      <alignment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 applyProtection="1">
      <alignment horizontal="center"/>
      <protection/>
    </xf>
    <xf numFmtId="0" fontId="9" fillId="34" borderId="25" xfId="0" applyFont="1" applyFill="1" applyBorder="1" applyAlignment="1" applyProtection="1">
      <alignment horizontal="left"/>
      <protection/>
    </xf>
    <xf numFmtId="0" fontId="9" fillId="34" borderId="2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 vertical="top" wrapText="1"/>
    </xf>
    <xf numFmtId="37" fontId="9" fillId="34" borderId="10" xfId="0" applyNumberFormat="1" applyFont="1" applyFill="1" applyBorder="1" applyAlignment="1" applyProtection="1">
      <alignment horizontal="center"/>
      <protection/>
    </xf>
    <xf numFmtId="37" fontId="9" fillId="34" borderId="27" xfId="0" applyNumberFormat="1" applyFont="1" applyFill="1" applyBorder="1" applyAlignment="1" applyProtection="1">
      <alignment/>
      <protection/>
    </xf>
    <xf numFmtId="37" fontId="9" fillId="34" borderId="28" xfId="0" applyNumberFormat="1" applyFont="1" applyFill="1" applyBorder="1" applyAlignment="1" applyProtection="1">
      <alignment horizontal="right"/>
      <protection/>
    </xf>
    <xf numFmtId="37" fontId="9" fillId="34" borderId="28" xfId="0" applyNumberFormat="1" applyFont="1" applyFill="1" applyBorder="1" applyAlignment="1" applyProtection="1">
      <alignment/>
      <protection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164" fontId="9" fillId="34" borderId="28" xfId="0" applyNumberFormat="1" applyFont="1" applyFill="1" applyBorder="1" applyAlignment="1" applyProtection="1">
      <alignment horizontal="right"/>
      <protection/>
    </xf>
    <xf numFmtId="0" fontId="6" fillId="33" borderId="15" xfId="0" applyFont="1" applyFill="1" applyBorder="1" applyAlignment="1">
      <alignment/>
    </xf>
    <xf numFmtId="37" fontId="9" fillId="34" borderId="30" xfId="0" applyNumberFormat="1" applyFont="1" applyFill="1" applyBorder="1" applyAlignment="1" applyProtection="1">
      <alignment horizontal="left"/>
      <protection/>
    </xf>
    <xf numFmtId="0" fontId="9" fillId="34" borderId="31" xfId="0" applyFont="1" applyFill="1" applyBorder="1" applyAlignment="1">
      <alignment/>
    </xf>
    <xf numFmtId="37" fontId="9" fillId="34" borderId="28" xfId="0" applyNumberFormat="1" applyFont="1" applyFill="1" applyBorder="1" applyAlignment="1" applyProtection="1">
      <alignment horizontal="left"/>
      <protection/>
    </xf>
    <xf numFmtId="37" fontId="9" fillId="34" borderId="29" xfId="0" applyNumberFormat="1" applyFont="1" applyFill="1" applyBorder="1" applyAlignment="1" applyProtection="1">
      <alignment horizontal="right"/>
      <protection/>
    </xf>
    <xf numFmtId="37" fontId="9" fillId="34" borderId="32" xfId="0" applyNumberFormat="1" applyFont="1" applyFill="1" applyBorder="1" applyAlignment="1" applyProtection="1">
      <alignment horizontal="center"/>
      <protection/>
    </xf>
    <xf numFmtId="37" fontId="9" fillId="34" borderId="33" xfId="0" applyNumberFormat="1" applyFont="1" applyFill="1" applyBorder="1" applyAlignment="1" applyProtection="1">
      <alignment horizontal="center"/>
      <protection/>
    </xf>
    <xf numFmtId="37" fontId="9" fillId="34" borderId="33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 applyProtection="1">
      <alignment/>
      <protection/>
    </xf>
    <xf numFmtId="165" fontId="6" fillId="35" borderId="0" xfId="0" applyNumberFormat="1" applyFont="1" applyFill="1" applyBorder="1" applyAlignment="1" applyProtection="1">
      <alignment/>
      <protection/>
    </xf>
    <xf numFmtId="165" fontId="6" fillId="35" borderId="0" xfId="0" applyNumberFormat="1" applyFont="1" applyFill="1" applyBorder="1" applyAlignment="1" applyProtection="1">
      <alignment horizontal="right"/>
      <protection/>
    </xf>
    <xf numFmtId="1" fontId="6" fillId="35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9" fillId="34" borderId="34" xfId="0" applyNumberFormat="1" applyFont="1" applyFill="1" applyBorder="1" applyAlignment="1" applyProtection="1">
      <alignment horizontal="center"/>
      <protection/>
    </xf>
    <xf numFmtId="166" fontId="9" fillId="34" borderId="11" xfId="0" applyNumberFormat="1" applyFont="1" applyFill="1" applyBorder="1" applyAlignment="1" applyProtection="1">
      <alignment horizontal="center"/>
      <protection/>
    </xf>
    <xf numFmtId="166" fontId="9" fillId="34" borderId="35" xfId="0" applyNumberFormat="1" applyFont="1" applyFill="1" applyBorder="1" applyAlignment="1" applyProtection="1">
      <alignment horizontal="center"/>
      <protection/>
    </xf>
    <xf numFmtId="37" fontId="9" fillId="34" borderId="34" xfId="0" applyNumberFormat="1" applyFont="1" applyFill="1" applyBorder="1" applyAlignment="1" applyProtection="1">
      <alignment horizontal="center"/>
      <protection/>
    </xf>
    <xf numFmtId="1" fontId="6" fillId="33" borderId="10" xfId="0" applyNumberFormat="1" applyFont="1" applyFill="1" applyBorder="1" applyAlignment="1" applyProtection="1">
      <alignment horizontal="right"/>
      <protection/>
    </xf>
    <xf numFmtId="1" fontId="6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 applyProtection="1">
      <alignment horizontal="right"/>
      <protection/>
    </xf>
    <xf numFmtId="1" fontId="10" fillId="33" borderId="10" xfId="0" applyNumberFormat="1" applyFont="1" applyFill="1" applyBorder="1" applyAlignment="1">
      <alignment horizontal="right"/>
    </xf>
    <xf numFmtId="1" fontId="10" fillId="33" borderId="0" xfId="0" applyNumberFormat="1" applyFont="1" applyFill="1" applyBorder="1" applyAlignment="1" applyProtection="1">
      <alignment horizontal="center"/>
      <protection/>
    </xf>
    <xf numFmtId="1" fontId="10" fillId="33" borderId="0" xfId="0" applyNumberFormat="1" applyFont="1" applyFill="1" applyBorder="1" applyAlignment="1">
      <alignment horizontal="center"/>
    </xf>
    <xf numFmtId="1" fontId="10" fillId="33" borderId="10" xfId="0" applyNumberFormat="1" applyFont="1" applyFill="1" applyBorder="1" applyAlignment="1" applyProtection="1">
      <alignment horizontal="center"/>
      <protection/>
    </xf>
    <xf numFmtId="164" fontId="9" fillId="34" borderId="0" xfId="0" applyNumberFormat="1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center"/>
      <protection/>
    </xf>
    <xf numFmtId="37" fontId="9" fillId="34" borderId="31" xfId="0" applyNumberFormat="1" applyFont="1" applyFill="1" applyBorder="1" applyAlignment="1" applyProtection="1">
      <alignment horizontal="center"/>
      <protection/>
    </xf>
    <xf numFmtId="37" fontId="9" fillId="34" borderId="28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>
      <alignment horizontal="center"/>
      <protection/>
    </xf>
    <xf numFmtId="0" fontId="9" fillId="36" borderId="36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9" fillId="36" borderId="37" xfId="0" applyFont="1" applyFill="1" applyBorder="1" applyAlignment="1" applyProtection="1">
      <alignment/>
      <protection/>
    </xf>
    <xf numFmtId="0" fontId="9" fillId="36" borderId="37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/>
    </xf>
    <xf numFmtId="0" fontId="6" fillId="36" borderId="15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2" fillId="36" borderId="0" xfId="0" applyFont="1" applyFill="1" applyBorder="1" applyAlignment="1">
      <alignment/>
    </xf>
    <xf numFmtId="0" fontId="6" fillId="36" borderId="0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36" borderId="0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0" fillId="36" borderId="20" xfId="0" applyFill="1" applyBorder="1" applyAlignment="1">
      <alignment/>
    </xf>
    <xf numFmtId="165" fontId="6" fillId="35" borderId="0" xfId="0" applyNumberFormat="1" applyFont="1" applyFill="1" applyBorder="1" applyAlignment="1" applyProtection="1">
      <alignment horizontal="center"/>
      <protection/>
    </xf>
    <xf numFmtId="1" fontId="10" fillId="35" borderId="0" xfId="0" applyNumberFormat="1" applyFont="1" applyFill="1" applyBorder="1" applyAlignment="1" applyProtection="1">
      <alignment horizontal="center"/>
      <protection/>
    </xf>
    <xf numFmtId="1" fontId="6" fillId="35" borderId="0" xfId="0" applyNumberFormat="1" applyFont="1" applyFill="1" applyBorder="1" applyAlignment="1" applyProtection="1" quotePrefix="1">
      <alignment horizontal="center"/>
      <protection/>
    </xf>
    <xf numFmtId="1" fontId="6" fillId="35" borderId="0" xfId="0" applyNumberFormat="1" applyFont="1" applyFill="1" applyBorder="1" applyAlignment="1">
      <alignment horizontal="center"/>
    </xf>
    <xf numFmtId="1" fontId="10" fillId="35" borderId="0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 quotePrefix="1">
      <alignment horizontal="center"/>
    </xf>
    <xf numFmtId="0" fontId="48" fillId="34" borderId="24" xfId="0" applyFont="1" applyFill="1" applyBorder="1" applyAlignment="1" applyProtection="1">
      <alignment horizontal="center"/>
      <protection/>
    </xf>
    <xf numFmtId="0" fontId="49" fillId="34" borderId="25" xfId="0" applyFont="1" applyFill="1" applyBorder="1" applyAlignment="1">
      <alignment horizontal="center"/>
    </xf>
    <xf numFmtId="37" fontId="9" fillId="34" borderId="0" xfId="0" applyNumberFormat="1" applyFont="1" applyFill="1" applyBorder="1" applyAlignment="1" applyProtection="1">
      <alignment horizontal="center" vertical="top"/>
      <protection/>
    </xf>
    <xf numFmtId="164" fontId="9" fillId="34" borderId="29" xfId="0" applyNumberFormat="1" applyFont="1" applyFill="1" applyBorder="1" applyAlignment="1" applyProtection="1">
      <alignment horizontal="center"/>
      <protection/>
    </xf>
    <xf numFmtId="166" fontId="9" fillId="34" borderId="29" xfId="0" applyNumberFormat="1" applyFont="1" applyFill="1" applyBorder="1" applyAlignment="1" applyProtection="1">
      <alignment horizontal="center"/>
      <protection/>
    </xf>
    <xf numFmtId="37" fontId="9" fillId="34" borderId="29" xfId="0" applyNumberFormat="1" applyFont="1" applyFill="1" applyBorder="1" applyAlignment="1" applyProtection="1">
      <alignment horizontal="left"/>
      <protection/>
    </xf>
    <xf numFmtId="0" fontId="0" fillId="34" borderId="10" xfId="0" applyFill="1" applyBorder="1" applyAlignment="1">
      <alignment/>
    </xf>
    <xf numFmtId="0" fontId="9" fillId="34" borderId="28" xfId="0" applyFont="1" applyFill="1" applyBorder="1" applyAlignment="1" applyProtection="1">
      <alignment horizontal="center"/>
      <protection/>
    </xf>
    <xf numFmtId="166" fontId="9" fillId="34" borderId="31" xfId="0" applyNumberFormat="1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/>
    </xf>
    <xf numFmtId="0" fontId="9" fillId="36" borderId="31" xfId="0" applyFont="1" applyFill="1" applyBorder="1" applyAlignment="1" applyProtection="1">
      <alignment horizontal="left"/>
      <protection/>
    </xf>
    <xf numFmtId="0" fontId="6" fillId="36" borderId="28" xfId="0" applyFont="1" applyFill="1" applyBorder="1" applyAlignment="1" applyProtection="1">
      <alignment/>
      <protection/>
    </xf>
    <xf numFmtId="0" fontId="0" fillId="36" borderId="28" xfId="0" applyFill="1" applyBorder="1" applyAlignment="1">
      <alignment/>
    </xf>
    <xf numFmtId="0" fontId="6" fillId="36" borderId="28" xfId="0" applyFont="1" applyFill="1" applyBorder="1" applyAlignment="1" applyProtection="1">
      <alignment horizontal="center"/>
      <protection/>
    </xf>
    <xf numFmtId="0" fontId="2" fillId="36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6" borderId="38" xfId="0" applyFill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1" fontId="6" fillId="33" borderId="27" xfId="0" applyNumberFormat="1" applyFont="1" applyFill="1" applyBorder="1" applyAlignment="1">
      <alignment horizontal="center"/>
    </xf>
    <xf numFmtId="1" fontId="10" fillId="35" borderId="27" xfId="0" applyNumberFormat="1" applyFont="1" applyFill="1" applyBorder="1" applyAlignment="1" applyProtection="1">
      <alignment horizontal="center"/>
      <protection/>
    </xf>
    <xf numFmtId="1" fontId="10" fillId="33" borderId="27" xfId="0" applyNumberFormat="1" applyFont="1" applyFill="1" applyBorder="1" applyAlignment="1" applyProtection="1">
      <alignment horizontal="center"/>
      <protection/>
    </xf>
    <xf numFmtId="1" fontId="6" fillId="35" borderId="27" xfId="0" applyNumberFormat="1" applyFont="1" applyFill="1" applyBorder="1" applyAlignment="1">
      <alignment horizontal="center"/>
    </xf>
    <xf numFmtId="1" fontId="7" fillId="33" borderId="30" xfId="0" applyNumberFormat="1" applyFont="1" applyFill="1" applyBorder="1" applyAlignment="1" applyProtection="1">
      <alignment horizontal="right"/>
      <protection/>
    </xf>
    <xf numFmtId="0" fontId="0" fillId="36" borderId="27" xfId="0" applyFill="1" applyBorder="1" applyAlignment="1">
      <alignment/>
    </xf>
    <xf numFmtId="0" fontId="0" fillId="36" borderId="41" xfId="0" applyFill="1" applyBorder="1" applyAlignment="1">
      <alignment/>
    </xf>
    <xf numFmtId="0" fontId="49" fillId="34" borderId="10" xfId="0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37" fontId="9" fillId="34" borderId="37" xfId="0" applyNumberFormat="1" applyFont="1" applyFill="1" applyBorder="1" applyAlignment="1" applyProtection="1">
      <alignment horizontal="center"/>
      <protection/>
    </xf>
    <xf numFmtId="37" fontId="9" fillId="34" borderId="31" xfId="0" applyNumberFormat="1" applyFont="1" applyFill="1" applyBorder="1" applyAlignment="1" applyProtection="1">
      <alignment horizontal="center"/>
      <protection/>
    </xf>
    <xf numFmtId="37" fontId="9" fillId="34" borderId="27" xfId="0" applyNumberFormat="1" applyFont="1" applyFill="1" applyBorder="1" applyAlignment="1" applyProtection="1">
      <alignment horizontal="center"/>
      <protection/>
    </xf>
    <xf numFmtId="37" fontId="9" fillId="34" borderId="0" xfId="0" applyNumberFormat="1" applyFont="1" applyFill="1" applyBorder="1" applyAlignment="1" applyProtection="1">
      <alignment horizontal="center"/>
      <protection/>
    </xf>
    <xf numFmtId="37" fontId="9" fillId="34" borderId="28" xfId="0" applyNumberFormat="1" applyFont="1" applyFill="1" applyBorder="1" applyAlignment="1" applyProtection="1">
      <alignment horizontal="center"/>
      <protection/>
    </xf>
    <xf numFmtId="0" fontId="9" fillId="34" borderId="28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 applyProtection="1">
      <alignment horizontal="center"/>
      <protection/>
    </xf>
    <xf numFmtId="37" fontId="9" fillId="34" borderId="10" xfId="0" applyNumberFormat="1" applyFont="1" applyFill="1" applyBorder="1" applyAlignment="1" applyProtection="1">
      <alignment horizontal="center" vertical="top" wrapText="1"/>
      <protection/>
    </xf>
    <xf numFmtId="165" fontId="6" fillId="33" borderId="10" xfId="0" applyNumberFormat="1" applyFont="1" applyFill="1" applyBorder="1" applyAlignment="1" applyProtection="1">
      <alignment horizontal="right"/>
      <protection/>
    </xf>
    <xf numFmtId="1" fontId="9" fillId="35" borderId="0" xfId="0" applyNumberFormat="1" applyFont="1" applyFill="1" applyBorder="1" applyAlignment="1" applyProtection="1">
      <alignment horizontal="right"/>
      <protection/>
    </xf>
    <xf numFmtId="1" fontId="9" fillId="33" borderId="0" xfId="0" applyNumberFormat="1" applyFont="1" applyFill="1" applyBorder="1" applyAlignment="1">
      <alignment horizontal="right"/>
    </xf>
    <xf numFmtId="1" fontId="9" fillId="33" borderId="0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center"/>
      <protection/>
    </xf>
    <xf numFmtId="1" fontId="9" fillId="33" borderId="16" xfId="0" applyNumberFormat="1" applyFont="1" applyFill="1" applyBorder="1" applyAlignment="1">
      <alignment horizontal="center"/>
    </xf>
    <xf numFmtId="1" fontId="9" fillId="35" borderId="16" xfId="0" applyNumberFormat="1" applyFont="1" applyFill="1" applyBorder="1" applyAlignment="1">
      <alignment horizontal="center"/>
    </xf>
    <xf numFmtId="1" fontId="9" fillId="33" borderId="29" xfId="0" applyNumberFormat="1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166" fontId="9" fillId="34" borderId="22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 applyProtection="1">
      <alignment horizontal="center"/>
      <protection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3" borderId="16" xfId="0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right"/>
    </xf>
    <xf numFmtId="0" fontId="0" fillId="36" borderId="16" xfId="0" applyFill="1" applyBorder="1" applyAlignment="1">
      <alignment/>
    </xf>
    <xf numFmtId="0" fontId="0" fillId="36" borderId="21" xfId="0" applyFill="1" applyBorder="1" applyAlignment="1">
      <alignment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37" fontId="9" fillId="34" borderId="42" xfId="0" applyNumberFormat="1" applyFont="1" applyFill="1" applyBorder="1" applyAlignment="1" applyProtection="1">
      <alignment horizontal="center"/>
      <protection/>
    </xf>
    <xf numFmtId="37" fontId="9" fillId="34" borderId="37" xfId="0" applyNumberFormat="1" applyFont="1" applyFill="1" applyBorder="1" applyAlignment="1" applyProtection="1">
      <alignment horizontal="center"/>
      <protection/>
    </xf>
    <xf numFmtId="37" fontId="9" fillId="34" borderId="31" xfId="0" applyNumberFormat="1" applyFont="1" applyFill="1" applyBorder="1" applyAlignment="1" applyProtection="1">
      <alignment horizontal="center"/>
      <protection/>
    </xf>
    <xf numFmtId="37" fontId="9" fillId="34" borderId="27" xfId="0" applyNumberFormat="1" applyFont="1" applyFill="1" applyBorder="1" applyAlignment="1" applyProtection="1">
      <alignment horizontal="center"/>
      <protection/>
    </xf>
    <xf numFmtId="37" fontId="9" fillId="34" borderId="0" xfId="0" applyNumberFormat="1" applyFont="1" applyFill="1" applyBorder="1" applyAlignment="1" applyProtection="1">
      <alignment horizontal="center"/>
      <protection/>
    </xf>
    <xf numFmtId="37" fontId="9" fillId="34" borderId="28" xfId="0" applyNumberFormat="1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 applyProtection="1">
      <alignment horizontal="center"/>
      <protection/>
    </xf>
    <xf numFmtId="37" fontId="9" fillId="34" borderId="10" xfId="0" applyNumberFormat="1" applyFont="1" applyFill="1" applyBorder="1" applyAlignment="1" applyProtection="1">
      <alignment horizontal="center" vertical="top" wrapText="1"/>
      <protection/>
    </xf>
    <xf numFmtId="0" fontId="9" fillId="34" borderId="27" xfId="0" applyFont="1" applyFill="1" applyBorder="1" applyAlignment="1">
      <alignment horizontal="center" vertical="center" wrapText="1"/>
    </xf>
    <xf numFmtId="37" fontId="9" fillId="34" borderId="0" xfId="0" applyNumberFormat="1" applyFont="1" applyFill="1" applyBorder="1" applyAlignment="1" applyProtection="1">
      <alignment horizontal="center" vertical="center"/>
      <protection/>
    </xf>
    <xf numFmtId="37" fontId="9" fillId="34" borderId="10" xfId="0" applyNumberFormat="1" applyFont="1" applyFill="1" applyBorder="1" applyAlignment="1" applyProtection="1">
      <alignment horizontal="center" vertical="top"/>
      <protection/>
    </xf>
    <xf numFmtId="0" fontId="9" fillId="34" borderId="3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1">
      <selection activeCell="L11" sqref="L11"/>
    </sheetView>
  </sheetViews>
  <sheetFormatPr defaultColWidth="9.00390625" defaultRowHeight="12.75"/>
  <cols>
    <col min="1" max="1" width="12.50390625" style="0" customWidth="1"/>
    <col min="10" max="10" width="11.00390625" style="0" customWidth="1"/>
    <col min="11" max="11" width="13.625" style="0" customWidth="1"/>
    <col min="29" max="29" width="10.125" style="0" customWidth="1"/>
    <col min="31" max="31" width="14.375" style="0" customWidth="1"/>
  </cols>
  <sheetData>
    <row r="1" spans="1:10" ht="12.7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15.75">
      <c r="A2" s="192" t="s">
        <v>57</v>
      </c>
      <c r="B2" s="193"/>
      <c r="C2" s="193"/>
      <c r="D2" s="193"/>
      <c r="E2" s="193"/>
      <c r="F2" s="193"/>
      <c r="G2" s="193"/>
      <c r="H2" s="193"/>
      <c r="I2" s="193"/>
      <c r="J2" s="194"/>
    </row>
    <row r="3" spans="1:10" ht="15">
      <c r="A3" s="33"/>
      <c r="B3" s="29"/>
      <c r="C3" s="27"/>
      <c r="D3" s="27"/>
      <c r="E3" s="27"/>
      <c r="F3" s="27"/>
      <c r="G3" s="34"/>
      <c r="H3" s="27"/>
      <c r="I3" s="27"/>
      <c r="J3" s="35"/>
    </row>
    <row r="4" spans="1:10" ht="15.75">
      <c r="A4" s="192" t="s">
        <v>78</v>
      </c>
      <c r="B4" s="193"/>
      <c r="C4" s="193"/>
      <c r="D4" s="193"/>
      <c r="E4" s="193"/>
      <c r="F4" s="193"/>
      <c r="G4" s="193"/>
      <c r="H4" s="193"/>
      <c r="I4" s="193"/>
      <c r="J4" s="194"/>
    </row>
    <row r="5" spans="1:10" ht="15.75">
      <c r="A5" s="192" t="s">
        <v>61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0" ht="15">
      <c r="A6" s="36"/>
      <c r="B6" s="9"/>
      <c r="C6" s="9"/>
      <c r="D6" s="9"/>
      <c r="E6" s="9"/>
      <c r="F6" s="9"/>
      <c r="G6" s="10"/>
      <c r="H6" s="9"/>
      <c r="I6" s="9"/>
      <c r="J6" s="55"/>
    </row>
    <row r="7" spans="1:10" ht="12.75">
      <c r="A7" s="60"/>
      <c r="B7" s="12"/>
      <c r="C7" s="12"/>
      <c r="D7" s="76"/>
      <c r="E7" s="195" t="s">
        <v>1</v>
      </c>
      <c r="F7" s="196"/>
      <c r="G7" s="197"/>
      <c r="H7" s="102" t="s">
        <v>2</v>
      </c>
      <c r="I7" s="79" t="s">
        <v>3</v>
      </c>
      <c r="J7" s="58" t="s">
        <v>4</v>
      </c>
    </row>
    <row r="8" spans="1:10" ht="12.75">
      <c r="A8" s="61"/>
      <c r="B8" s="198" t="s">
        <v>5</v>
      </c>
      <c r="C8" s="199"/>
      <c r="D8" s="200"/>
      <c r="E8" s="198" t="s">
        <v>6</v>
      </c>
      <c r="F8" s="199"/>
      <c r="G8" s="200"/>
      <c r="H8" s="103" t="s">
        <v>7</v>
      </c>
      <c r="I8" s="80" t="s">
        <v>8</v>
      </c>
      <c r="J8" s="58" t="s">
        <v>9</v>
      </c>
    </row>
    <row r="9" spans="1:10" ht="12.75">
      <c r="A9" s="61"/>
      <c r="B9" s="38" t="s">
        <v>60</v>
      </c>
      <c r="C9" s="38"/>
      <c r="D9" s="77"/>
      <c r="E9" s="38" t="s">
        <v>60</v>
      </c>
      <c r="F9" s="38"/>
      <c r="G9" s="77"/>
      <c r="H9" s="103" t="s">
        <v>10</v>
      </c>
      <c r="I9" s="80" t="s">
        <v>69</v>
      </c>
      <c r="J9" s="58" t="s">
        <v>11</v>
      </c>
    </row>
    <row r="10" spans="1:10" ht="12.75">
      <c r="A10" s="62" t="s">
        <v>79</v>
      </c>
      <c r="B10" s="14" t="s">
        <v>58</v>
      </c>
      <c r="C10" s="14" t="s">
        <v>59</v>
      </c>
      <c r="D10" s="73" t="s">
        <v>12</v>
      </c>
      <c r="E10" s="14" t="s">
        <v>13</v>
      </c>
      <c r="F10" s="14" t="s">
        <v>14</v>
      </c>
      <c r="G10" s="68" t="s">
        <v>15</v>
      </c>
      <c r="H10" s="103" t="s">
        <v>16</v>
      </c>
      <c r="I10" s="80"/>
      <c r="J10" s="58" t="s">
        <v>17</v>
      </c>
    </row>
    <row r="11" spans="1:10" ht="12.75">
      <c r="A11" s="63"/>
      <c r="B11" s="14"/>
      <c r="C11" s="14" t="s">
        <v>23</v>
      </c>
      <c r="D11" s="73" t="s">
        <v>18</v>
      </c>
      <c r="E11" s="14" t="s">
        <v>19</v>
      </c>
      <c r="F11" s="14" t="s">
        <v>20</v>
      </c>
      <c r="G11" s="68" t="s">
        <v>19</v>
      </c>
      <c r="H11" s="103" t="s">
        <v>21</v>
      </c>
      <c r="I11" s="80"/>
      <c r="J11" s="58" t="s">
        <v>22</v>
      </c>
    </row>
    <row r="12" spans="1:10" ht="12.75">
      <c r="A12" s="61"/>
      <c r="B12" s="13"/>
      <c r="C12" s="12"/>
      <c r="D12" s="73" t="s">
        <v>24</v>
      </c>
      <c r="E12" s="13"/>
      <c r="F12" s="14" t="s">
        <v>19</v>
      </c>
      <c r="G12" s="69"/>
      <c r="H12" s="103" t="s">
        <v>70</v>
      </c>
      <c r="I12" s="80"/>
      <c r="J12" s="58" t="s">
        <v>71</v>
      </c>
    </row>
    <row r="13" spans="1:10" ht="12.75">
      <c r="A13" s="61"/>
      <c r="B13" s="13"/>
      <c r="C13" s="12"/>
      <c r="D13" s="73"/>
      <c r="E13" s="13"/>
      <c r="F13" s="14"/>
      <c r="G13" s="69"/>
      <c r="H13" s="103"/>
      <c r="I13" s="81"/>
      <c r="J13" s="58" t="s">
        <v>63</v>
      </c>
    </row>
    <row r="14" spans="1:10" ht="12.75">
      <c r="A14" s="64" t="s">
        <v>25</v>
      </c>
      <c r="B14" s="15">
        <v>2</v>
      </c>
      <c r="C14" s="15">
        <v>3</v>
      </c>
      <c r="D14" s="16" t="s">
        <v>26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54">
        <v>10</v>
      </c>
    </row>
    <row r="15" spans="1:10" ht="15">
      <c r="A15" s="131"/>
      <c r="B15" s="1"/>
      <c r="C15" s="1"/>
      <c r="D15" s="2"/>
      <c r="E15" s="1"/>
      <c r="F15" s="1"/>
      <c r="G15" s="3"/>
      <c r="H15" s="1"/>
      <c r="I15" s="1"/>
      <c r="J15" s="59"/>
    </row>
    <row r="16" spans="1:10" ht="12.75">
      <c r="A16" s="132">
        <v>2000</v>
      </c>
      <c r="B16" s="83">
        <v>41545</v>
      </c>
      <c r="C16" s="84">
        <v>7253</v>
      </c>
      <c r="D16" s="85">
        <v>17.4</v>
      </c>
      <c r="E16" s="84">
        <v>5416</v>
      </c>
      <c r="F16" s="84">
        <v>4</v>
      </c>
      <c r="G16" s="172">
        <v>5420</v>
      </c>
      <c r="H16" s="84">
        <v>1391</v>
      </c>
      <c r="I16" s="84">
        <v>596</v>
      </c>
      <c r="J16" s="176">
        <v>795</v>
      </c>
    </row>
    <row r="17" spans="1:10" ht="12.75">
      <c r="A17" s="132">
        <v>2001</v>
      </c>
      <c r="B17" s="6">
        <v>41984</v>
      </c>
      <c r="C17" s="6">
        <v>6531</v>
      </c>
      <c r="D17" s="56">
        <v>15.6</v>
      </c>
      <c r="E17" s="6">
        <v>5871</v>
      </c>
      <c r="F17" s="6">
        <v>3</v>
      </c>
      <c r="G17" s="173">
        <v>5874</v>
      </c>
      <c r="H17" s="6">
        <v>1522</v>
      </c>
      <c r="I17" s="6">
        <v>532</v>
      </c>
      <c r="J17" s="177">
        <v>990</v>
      </c>
    </row>
    <row r="18" spans="1:10" ht="12.75">
      <c r="A18" s="132">
        <v>2002</v>
      </c>
      <c r="B18" s="83">
        <v>38092</v>
      </c>
      <c r="C18" s="83">
        <v>7812</v>
      </c>
      <c r="D18" s="86">
        <v>20.5</v>
      </c>
      <c r="E18" s="83">
        <v>6924</v>
      </c>
      <c r="F18" s="83">
        <v>50</v>
      </c>
      <c r="G18" s="172">
        <v>6974</v>
      </c>
      <c r="H18" s="87">
        <v>1225</v>
      </c>
      <c r="I18" s="87">
        <v>568</v>
      </c>
      <c r="J18" s="178">
        <v>657</v>
      </c>
    </row>
    <row r="19" spans="1:10" ht="12.75">
      <c r="A19" s="132">
        <v>2003</v>
      </c>
      <c r="B19" s="4">
        <v>46215</v>
      </c>
      <c r="C19" s="4">
        <v>7258</v>
      </c>
      <c r="D19" s="5">
        <v>15.7</v>
      </c>
      <c r="E19" s="4">
        <v>6272</v>
      </c>
      <c r="F19" s="4">
        <v>5</v>
      </c>
      <c r="G19" s="174">
        <v>6277</v>
      </c>
      <c r="H19" s="6">
        <v>2021</v>
      </c>
      <c r="I19" s="6">
        <v>676</v>
      </c>
      <c r="J19" s="177">
        <v>1345</v>
      </c>
    </row>
    <row r="20" spans="1:10" ht="12.75">
      <c r="A20" s="132">
        <v>2004</v>
      </c>
      <c r="B20" s="83">
        <v>30391</v>
      </c>
      <c r="C20" s="83">
        <v>5242</v>
      </c>
      <c r="D20" s="86">
        <v>17.3</v>
      </c>
      <c r="E20" s="83">
        <v>3391</v>
      </c>
      <c r="F20" s="83">
        <v>5</v>
      </c>
      <c r="G20" s="172">
        <v>3396</v>
      </c>
      <c r="H20" s="87">
        <v>1863</v>
      </c>
      <c r="I20" s="87">
        <v>567</v>
      </c>
      <c r="J20" s="178">
        <v>1296</v>
      </c>
    </row>
    <row r="21" spans="1:10" ht="12.75">
      <c r="A21" s="132">
        <v>2005</v>
      </c>
      <c r="B21" s="4">
        <v>46306</v>
      </c>
      <c r="C21" s="4">
        <v>8317</v>
      </c>
      <c r="D21" s="5">
        <v>18</v>
      </c>
      <c r="E21" s="4">
        <v>8711</v>
      </c>
      <c r="F21" s="4">
        <v>12</v>
      </c>
      <c r="G21" s="174">
        <v>8722</v>
      </c>
      <c r="H21" s="6">
        <v>2854</v>
      </c>
      <c r="I21" s="6">
        <v>889</v>
      </c>
      <c r="J21" s="177">
        <v>1965</v>
      </c>
    </row>
    <row r="22" spans="1:15" ht="12.75">
      <c r="A22" s="132">
        <v>2006</v>
      </c>
      <c r="B22" s="83">
        <v>42917</v>
      </c>
      <c r="C22" s="83">
        <v>8471</v>
      </c>
      <c r="D22" s="86">
        <v>19.73809912156022</v>
      </c>
      <c r="E22" s="83">
        <v>8951</v>
      </c>
      <c r="F22" s="83">
        <v>11</v>
      </c>
      <c r="G22" s="172">
        <v>8962</v>
      </c>
      <c r="H22" s="87">
        <v>2784</v>
      </c>
      <c r="I22" s="87">
        <v>956</v>
      </c>
      <c r="J22" s="178">
        <v>1828</v>
      </c>
      <c r="O22" s="88"/>
    </row>
    <row r="23" spans="1:10" ht="12.75">
      <c r="A23" s="132">
        <v>2007</v>
      </c>
      <c r="B23" s="4">
        <v>40249</v>
      </c>
      <c r="C23" s="4">
        <v>7408</v>
      </c>
      <c r="D23" s="5">
        <v>18.41</v>
      </c>
      <c r="E23" s="4">
        <v>7872</v>
      </c>
      <c r="F23" s="4">
        <v>5</v>
      </c>
      <c r="G23" s="174">
        <v>7877</v>
      </c>
      <c r="H23" s="6">
        <v>1105</v>
      </c>
      <c r="I23" s="6">
        <v>430</v>
      </c>
      <c r="J23" s="177">
        <v>675</v>
      </c>
    </row>
    <row r="24" spans="1:10" ht="12.75">
      <c r="A24" s="132">
        <v>2008</v>
      </c>
      <c r="B24" s="83">
        <v>27137</v>
      </c>
      <c r="C24" s="83">
        <v>9709</v>
      </c>
      <c r="D24" s="86">
        <v>35.8</v>
      </c>
      <c r="E24" s="83">
        <v>9573</v>
      </c>
      <c r="F24" s="83">
        <v>7</v>
      </c>
      <c r="G24" s="172">
        <v>9580</v>
      </c>
      <c r="H24" s="87">
        <v>2241</v>
      </c>
      <c r="I24" s="87">
        <v>813</v>
      </c>
      <c r="J24" s="178">
        <v>1428</v>
      </c>
    </row>
    <row r="25" spans="1:10" ht="12.75">
      <c r="A25" s="132">
        <v>2009</v>
      </c>
      <c r="B25" s="4">
        <v>22284</v>
      </c>
      <c r="C25" s="4">
        <v>3861</v>
      </c>
      <c r="D25" s="5">
        <v>17.3</v>
      </c>
      <c r="E25" s="4">
        <v>6481</v>
      </c>
      <c r="F25" s="4" t="s">
        <v>93</v>
      </c>
      <c r="G25" s="174">
        <v>6480</v>
      </c>
      <c r="H25" s="6">
        <v>854</v>
      </c>
      <c r="I25" s="6">
        <v>387</v>
      </c>
      <c r="J25" s="177">
        <v>467</v>
      </c>
    </row>
    <row r="26" spans="1:10" ht="12.75">
      <c r="A26" s="132">
        <v>2010</v>
      </c>
      <c r="B26" s="83">
        <v>19376</v>
      </c>
      <c r="C26" s="83">
        <v>2937</v>
      </c>
      <c r="D26" s="86">
        <v>15.2</v>
      </c>
      <c r="E26" s="83">
        <v>5097</v>
      </c>
      <c r="F26" s="83" t="s">
        <v>94</v>
      </c>
      <c r="G26" s="172">
        <v>5097</v>
      </c>
      <c r="H26" s="87">
        <v>568</v>
      </c>
      <c r="I26" s="87">
        <v>342</v>
      </c>
      <c r="J26" s="178">
        <v>226</v>
      </c>
    </row>
    <row r="27" spans="1:10" ht="12.75">
      <c r="A27" s="160">
        <v>2011</v>
      </c>
      <c r="B27" s="93">
        <v>10264</v>
      </c>
      <c r="C27" s="93">
        <v>2769</v>
      </c>
      <c r="D27" s="171">
        <v>26.98</v>
      </c>
      <c r="E27" s="93">
        <v>7421</v>
      </c>
      <c r="F27" s="93" t="s">
        <v>93</v>
      </c>
      <c r="G27" s="175">
        <v>7421</v>
      </c>
      <c r="H27" s="94">
        <v>743</v>
      </c>
      <c r="I27" s="94">
        <v>404</v>
      </c>
      <c r="J27" s="179">
        <f>H27-I27</f>
        <v>339</v>
      </c>
    </row>
    <row r="28" spans="1:10" ht="12.75">
      <c r="A28" s="190" t="s">
        <v>67</v>
      </c>
      <c r="B28" s="191"/>
      <c r="C28" s="191"/>
      <c r="D28" s="191"/>
      <c r="E28" s="191"/>
      <c r="F28" s="191"/>
      <c r="G28" s="191"/>
      <c r="H28" s="7"/>
      <c r="I28" s="7"/>
      <c r="J28" s="82"/>
    </row>
    <row r="29" spans="1:10" ht="12.75">
      <c r="A29" s="74"/>
      <c r="B29" s="43" t="s">
        <v>89</v>
      </c>
      <c r="C29" s="7"/>
      <c r="D29" s="7"/>
      <c r="E29" s="7"/>
      <c r="F29" s="7"/>
      <c r="G29" s="7"/>
      <c r="H29" s="7"/>
      <c r="I29" s="7"/>
      <c r="J29" s="82"/>
    </row>
    <row r="30" spans="1:10" ht="12.75">
      <c r="A30" s="74"/>
      <c r="B30" s="43" t="s">
        <v>88</v>
      </c>
      <c r="C30" s="7"/>
      <c r="D30" s="7"/>
      <c r="E30" s="7"/>
      <c r="F30" s="7"/>
      <c r="G30" s="7"/>
      <c r="H30" s="7"/>
      <c r="I30" s="7"/>
      <c r="J30" s="82"/>
    </row>
    <row r="31" spans="1:10" ht="12.75">
      <c r="A31" s="42"/>
      <c r="B31" s="7"/>
      <c r="C31" s="7"/>
      <c r="D31" s="7"/>
      <c r="E31" s="7"/>
      <c r="F31" s="7"/>
      <c r="G31" s="7"/>
      <c r="H31" s="7"/>
      <c r="I31" s="7"/>
      <c r="J31" s="82"/>
    </row>
    <row r="32" spans="1:10" ht="12.75">
      <c r="A32" s="42"/>
      <c r="B32" s="7"/>
      <c r="C32" s="7"/>
      <c r="D32" s="7"/>
      <c r="E32" s="7"/>
      <c r="F32" s="7"/>
      <c r="G32" s="7"/>
      <c r="H32" s="7"/>
      <c r="I32" s="7"/>
      <c r="J32" s="82"/>
    </row>
    <row r="33" spans="1:10" ht="13.5" thickBot="1">
      <c r="A33" s="44"/>
      <c r="B33" s="45"/>
      <c r="C33" s="45"/>
      <c r="D33" s="45"/>
      <c r="E33" s="45"/>
      <c r="F33" s="45"/>
      <c r="G33" s="45"/>
      <c r="H33" s="45"/>
      <c r="I33" s="45"/>
      <c r="J33" s="46"/>
    </row>
    <row r="34" spans="1:10" ht="12.75">
      <c r="A34" s="57"/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12.7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2.75">
      <c r="A36" s="57"/>
      <c r="B36" s="57"/>
      <c r="C36" s="57"/>
      <c r="D36" s="57"/>
      <c r="E36" s="57"/>
      <c r="F36" s="57"/>
      <c r="G36" s="57"/>
      <c r="H36" s="57"/>
      <c r="I36" s="57"/>
      <c r="J36" s="57"/>
    </row>
    <row r="37" spans="1:10" ht="12.7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2.75">
      <c r="A38" s="57"/>
      <c r="B38" s="57"/>
      <c r="C38" s="57"/>
      <c r="D38" s="57"/>
      <c r="E38" s="57"/>
      <c r="F38" s="57"/>
      <c r="G38" s="57"/>
      <c r="H38" s="57"/>
      <c r="I38" s="57"/>
      <c r="J38" s="57"/>
    </row>
    <row r="39" spans="1:10" ht="12.75">
      <c r="A39" s="57"/>
      <c r="B39" s="57"/>
      <c r="C39" s="57"/>
      <c r="D39" s="57"/>
      <c r="E39" s="57"/>
      <c r="F39" s="57"/>
      <c r="G39" s="57"/>
      <c r="H39" s="57"/>
      <c r="I39" s="57"/>
      <c r="J39" s="57"/>
    </row>
    <row r="40" spans="1:10" ht="12.75">
      <c r="A40" s="57"/>
      <c r="B40" s="57"/>
      <c r="C40" s="57"/>
      <c r="D40" s="57"/>
      <c r="E40" s="57"/>
      <c r="F40" s="57"/>
      <c r="G40" s="57"/>
      <c r="H40" s="57"/>
      <c r="I40" s="57"/>
      <c r="J40" s="57"/>
    </row>
    <row r="41" spans="1:10" ht="12.75">
      <c r="A41" s="57"/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2.75">
      <c r="A42" s="57"/>
      <c r="B42" s="57"/>
      <c r="C42" s="57"/>
      <c r="D42" s="57"/>
      <c r="E42" s="57"/>
      <c r="F42" s="57"/>
      <c r="G42" s="57"/>
      <c r="H42" s="57"/>
      <c r="I42" s="57"/>
      <c r="J42" s="57"/>
    </row>
    <row r="43" spans="1:10" ht="12.75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 ht="12.75">
      <c r="A44" s="57"/>
      <c r="B44" s="57"/>
      <c r="C44" s="57"/>
      <c r="D44" s="57"/>
      <c r="E44" s="57"/>
      <c r="F44" s="57"/>
      <c r="G44" s="57"/>
      <c r="H44" s="57"/>
      <c r="I44" s="57"/>
      <c r="J44" s="57"/>
    </row>
    <row r="45" spans="1:10" ht="12.75">
      <c r="A45" s="57"/>
      <c r="B45" s="57"/>
      <c r="C45" s="57"/>
      <c r="D45" s="57"/>
      <c r="E45" s="57"/>
      <c r="F45" s="57"/>
      <c r="G45" s="57"/>
      <c r="H45" s="57"/>
      <c r="I45" s="57"/>
      <c r="J45" s="57"/>
    </row>
    <row r="46" spans="1:10" ht="12.75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2.75">
      <c r="A47" s="57"/>
      <c r="B47" s="57"/>
      <c r="C47" s="57"/>
      <c r="D47" s="57"/>
      <c r="E47" s="57"/>
      <c r="F47" s="57"/>
      <c r="G47" s="57"/>
      <c r="H47" s="57"/>
      <c r="I47" s="57"/>
      <c r="J47" s="57"/>
    </row>
    <row r="48" spans="1:10" ht="12.75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2.75">
      <c r="A49" s="57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2.75">
      <c r="A50" s="57"/>
      <c r="B50" s="57"/>
      <c r="C50" s="57"/>
      <c r="D50" s="57"/>
      <c r="E50" s="57"/>
      <c r="F50" s="57"/>
      <c r="G50" s="57"/>
      <c r="H50" s="57"/>
      <c r="I50" s="57"/>
      <c r="J50" s="57"/>
    </row>
    <row r="51" spans="1:10" ht="12.75">
      <c r="A51" s="57"/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2.75">
      <c r="A52" s="57"/>
      <c r="B52" s="57"/>
      <c r="C52" s="57"/>
      <c r="D52" s="57"/>
      <c r="E52" s="57"/>
      <c r="F52" s="57"/>
      <c r="G52" s="57"/>
      <c r="H52" s="57"/>
      <c r="I52" s="57"/>
      <c r="J52" s="57"/>
    </row>
    <row r="53" spans="1:10" ht="12.75">
      <c r="A53" s="57"/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2.7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2.75">
      <c r="A55" s="57"/>
      <c r="B55" s="57"/>
      <c r="C55" s="57"/>
      <c r="D55" s="57"/>
      <c r="E55" s="57"/>
      <c r="F55" s="57"/>
      <c r="G55" s="57"/>
      <c r="H55" s="57"/>
      <c r="I55" s="57"/>
      <c r="J55" s="57"/>
    </row>
    <row r="56" spans="1:10" ht="12.75">
      <c r="A56" s="57"/>
      <c r="B56" s="57"/>
      <c r="C56" s="57"/>
      <c r="D56" s="57"/>
      <c r="E56" s="57"/>
      <c r="F56" s="57"/>
      <c r="G56" s="57"/>
      <c r="H56" s="57"/>
      <c r="I56" s="57"/>
      <c r="J56" s="57"/>
    </row>
    <row r="57" spans="1:10" ht="12.75">
      <c r="A57" s="57"/>
      <c r="B57" s="57"/>
      <c r="C57" s="57"/>
      <c r="D57" s="57"/>
      <c r="E57" s="57"/>
      <c r="F57" s="57"/>
      <c r="G57" s="57"/>
      <c r="H57" s="57"/>
      <c r="I57" s="57"/>
      <c r="J57" s="57"/>
    </row>
    <row r="58" spans="1:10" ht="12.75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2.75">
      <c r="A59" s="57"/>
      <c r="B59" s="57"/>
      <c r="C59" s="57"/>
      <c r="D59" s="57"/>
      <c r="E59" s="57"/>
      <c r="F59" s="57"/>
      <c r="G59" s="57"/>
      <c r="H59" s="57"/>
      <c r="I59" s="57"/>
      <c r="J59" s="57"/>
    </row>
    <row r="60" spans="1:10" ht="12.75">
      <c r="A60" s="5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2.75">
      <c r="A61" s="5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2.75">
      <c r="A62" s="57"/>
      <c r="B62" s="57"/>
      <c r="C62" s="57"/>
      <c r="D62" s="57"/>
      <c r="E62" s="57"/>
      <c r="F62" s="57"/>
      <c r="G62" s="57"/>
      <c r="H62" s="57"/>
      <c r="I62" s="57"/>
      <c r="J62" s="57"/>
    </row>
  </sheetData>
  <sheetProtection/>
  <mergeCells count="7">
    <mergeCell ref="A28:G28"/>
    <mergeCell ref="A2:J2"/>
    <mergeCell ref="A4:J4"/>
    <mergeCell ref="A5:J5"/>
    <mergeCell ref="E7:G7"/>
    <mergeCell ref="E8:G8"/>
    <mergeCell ref="B8:D8"/>
  </mergeCells>
  <printOptions/>
  <pageMargins left="0.7" right="0.7" top="0.75" bottom="0.75" header="0.3" footer="0.3"/>
  <pageSetup horizontalDpi="600" verticalDpi="600" orientation="portrait" scale="88" r:id="rId1"/>
  <colBreaks count="1" manualBreakCount="1">
    <brk id="10" max="59" man="1"/>
  </colBreaks>
  <ignoredErrors>
    <ignoredError sqref="A14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tabSelected="1" zoomScalePageLayoutView="0" workbookViewId="0" topLeftCell="M1">
      <selection activeCell="Q4" sqref="Q4:AD4"/>
    </sheetView>
  </sheetViews>
  <sheetFormatPr defaultColWidth="9.00390625" defaultRowHeight="12.75"/>
  <cols>
    <col min="1" max="1" width="15.75390625" style="0" customWidth="1"/>
    <col min="2" max="31" width="9.00390625" style="0" customWidth="1"/>
  </cols>
  <sheetData>
    <row r="1" spans="1:46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147"/>
      <c r="AF1" s="150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2"/>
    </row>
    <row r="2" spans="1:46" ht="15.75">
      <c r="A2" s="180"/>
      <c r="B2" s="193" t="s">
        <v>57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62"/>
      <c r="Q2" s="193" t="s">
        <v>57</v>
      </c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69"/>
      <c r="AF2" s="203" t="s">
        <v>57</v>
      </c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4"/>
    </row>
    <row r="3" spans="1:46" ht="15">
      <c r="A3" s="33"/>
      <c r="B3" s="29"/>
      <c r="C3" s="29"/>
      <c r="D3" s="27"/>
      <c r="E3" s="27"/>
      <c r="F3" s="27"/>
      <c r="G3" s="27"/>
      <c r="H3" s="27"/>
      <c r="I3" s="34"/>
      <c r="J3" s="27"/>
      <c r="K3" s="27"/>
      <c r="L3" s="27"/>
      <c r="M3" s="28"/>
      <c r="N3" s="29"/>
      <c r="O3" s="29"/>
      <c r="P3" s="29"/>
      <c r="Q3" s="29"/>
      <c r="R3" s="29"/>
      <c r="S3" s="27"/>
      <c r="T3" s="27"/>
      <c r="U3" s="27"/>
      <c r="V3" s="27"/>
      <c r="W3" s="27"/>
      <c r="X3" s="34"/>
      <c r="Y3" s="27"/>
      <c r="Z3" s="27"/>
      <c r="AA3" s="27"/>
      <c r="AB3" s="28"/>
      <c r="AC3" s="29"/>
      <c r="AD3" s="29"/>
      <c r="AE3" s="148"/>
      <c r="AF3" s="151"/>
      <c r="AG3" s="29"/>
      <c r="AH3" s="27"/>
      <c r="AI3" s="27"/>
      <c r="AJ3" s="27"/>
      <c r="AK3" s="27"/>
      <c r="AL3" s="27"/>
      <c r="AM3" s="34"/>
      <c r="AN3" s="27"/>
      <c r="AO3" s="27"/>
      <c r="AP3" s="27"/>
      <c r="AQ3" s="28"/>
      <c r="AR3" s="29"/>
      <c r="AS3" s="29"/>
      <c r="AT3" s="181"/>
    </row>
    <row r="4" spans="1:46" ht="15.75">
      <c r="A4" s="161"/>
      <c r="B4" s="193" t="s">
        <v>78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62"/>
      <c r="Q4" s="193" t="s">
        <v>78</v>
      </c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69"/>
      <c r="AF4" s="203" t="s">
        <v>78</v>
      </c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4"/>
    </row>
    <row r="5" spans="1:46" ht="15.75">
      <c r="A5" s="180"/>
      <c r="B5" s="193" t="s">
        <v>61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62"/>
      <c r="Q5" s="193" t="s">
        <v>61</v>
      </c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69"/>
      <c r="AF5" s="203" t="s">
        <v>61</v>
      </c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4"/>
    </row>
    <row r="6" spans="1:46" ht="15">
      <c r="A6" s="36"/>
      <c r="B6" s="9"/>
      <c r="C6" s="9"/>
      <c r="D6" s="9"/>
      <c r="E6" s="9"/>
      <c r="F6" s="9"/>
      <c r="G6" s="9"/>
      <c r="H6" s="9"/>
      <c r="I6" s="10"/>
      <c r="J6" s="9"/>
      <c r="K6" s="9"/>
      <c r="L6" s="9"/>
      <c r="M6" s="11"/>
      <c r="N6" s="8"/>
      <c r="O6" s="9"/>
      <c r="P6" s="9"/>
      <c r="Q6" s="9"/>
      <c r="R6" s="9"/>
      <c r="S6" s="9"/>
      <c r="T6" s="9"/>
      <c r="U6" s="9"/>
      <c r="V6" s="9"/>
      <c r="W6" s="9"/>
      <c r="X6" s="10"/>
      <c r="Y6" s="9"/>
      <c r="Z6" s="9"/>
      <c r="AA6" s="9"/>
      <c r="AB6" s="11"/>
      <c r="AC6" s="8"/>
      <c r="AD6" s="9"/>
      <c r="AE6" s="141"/>
      <c r="AF6" s="152"/>
      <c r="AG6" s="9"/>
      <c r="AH6" s="9"/>
      <c r="AI6" s="9"/>
      <c r="AJ6" s="9"/>
      <c r="AK6" s="9"/>
      <c r="AL6" s="9"/>
      <c r="AM6" s="10"/>
      <c r="AN6" s="9"/>
      <c r="AO6" s="9"/>
      <c r="AP6" s="9"/>
      <c r="AQ6" s="11"/>
      <c r="AR6" s="8"/>
      <c r="AS6" s="8"/>
      <c r="AT6" s="182"/>
    </row>
    <row r="7" spans="1:46" ht="14.25" customHeight="1">
      <c r="A7" s="37"/>
      <c r="B7" s="75"/>
      <c r="C7" s="38"/>
      <c r="D7" s="38"/>
      <c r="E7" s="38"/>
      <c r="F7" s="38"/>
      <c r="G7" s="207" t="s">
        <v>83</v>
      </c>
      <c r="H7" s="207"/>
      <c r="I7" s="207"/>
      <c r="J7" s="207"/>
      <c r="K7" s="133"/>
      <c r="L7" s="38"/>
      <c r="M7" s="14"/>
      <c r="N7" s="12"/>
      <c r="O7" s="38"/>
      <c r="P7" s="136"/>
      <c r="Q7" s="140"/>
      <c r="R7" s="65"/>
      <c r="S7" s="38"/>
      <c r="T7" s="38"/>
      <c r="U7" s="38"/>
      <c r="V7" s="204" t="s">
        <v>84</v>
      </c>
      <c r="W7" s="204"/>
      <c r="X7" s="204"/>
      <c r="Y7" s="204"/>
      <c r="Z7" s="170"/>
      <c r="AA7" s="72"/>
      <c r="AB7" s="72"/>
      <c r="AC7" s="72"/>
      <c r="AD7" s="137"/>
      <c r="AE7" s="71"/>
      <c r="AF7" s="205" t="s">
        <v>85</v>
      </c>
      <c r="AG7" s="201"/>
      <c r="AH7" s="201"/>
      <c r="AI7" s="201"/>
      <c r="AJ7" s="168"/>
      <c r="AK7" s="72"/>
      <c r="AL7" s="206" t="s">
        <v>86</v>
      </c>
      <c r="AM7" s="206"/>
      <c r="AN7" s="72"/>
      <c r="AO7" s="70"/>
      <c r="AP7" s="201" t="s">
        <v>87</v>
      </c>
      <c r="AQ7" s="201"/>
      <c r="AR7" s="201"/>
      <c r="AS7" s="201"/>
      <c r="AT7" s="202"/>
    </row>
    <row r="8" spans="1:48" ht="12.75">
      <c r="A8" s="39" t="s">
        <v>95</v>
      </c>
      <c r="B8" s="195" t="s">
        <v>73</v>
      </c>
      <c r="C8" s="196"/>
      <c r="D8" s="196"/>
      <c r="E8" s="196"/>
      <c r="F8" s="163"/>
      <c r="G8" s="195" t="s">
        <v>82</v>
      </c>
      <c r="H8" s="196"/>
      <c r="I8" s="196"/>
      <c r="J8" s="196"/>
      <c r="K8" s="164"/>
      <c r="L8" s="196" t="s">
        <v>74</v>
      </c>
      <c r="M8" s="196"/>
      <c r="N8" s="196"/>
      <c r="O8" s="196"/>
      <c r="P8" s="167"/>
      <c r="Q8" s="196" t="s">
        <v>75</v>
      </c>
      <c r="R8" s="196"/>
      <c r="S8" s="196"/>
      <c r="T8" s="196"/>
      <c r="U8" s="163"/>
      <c r="V8" s="195" t="s">
        <v>76</v>
      </c>
      <c r="W8" s="196"/>
      <c r="X8" s="196"/>
      <c r="Y8" s="196"/>
      <c r="Z8" s="167"/>
      <c r="AA8" s="208" t="s">
        <v>77</v>
      </c>
      <c r="AB8" s="208"/>
      <c r="AC8" s="208"/>
      <c r="AD8" s="208"/>
      <c r="AE8" s="138"/>
      <c r="AF8" s="205"/>
      <c r="AG8" s="201"/>
      <c r="AH8" s="201"/>
      <c r="AI8" s="201"/>
      <c r="AJ8" s="168"/>
      <c r="AK8" s="14"/>
      <c r="AL8" s="206"/>
      <c r="AM8" s="206"/>
      <c r="AN8" s="14"/>
      <c r="AO8" s="68"/>
      <c r="AP8" s="201"/>
      <c r="AQ8" s="201"/>
      <c r="AR8" s="201"/>
      <c r="AS8" s="201"/>
      <c r="AT8" s="202"/>
      <c r="AU8" s="48"/>
      <c r="AV8" s="50"/>
    </row>
    <row r="9" spans="1:48" ht="12.75">
      <c r="A9" s="39"/>
      <c r="B9" s="165"/>
      <c r="C9" s="166"/>
      <c r="D9" s="166"/>
      <c r="E9" s="166"/>
      <c r="F9" s="166"/>
      <c r="G9" s="165"/>
      <c r="H9" s="100"/>
      <c r="I9" s="166"/>
      <c r="J9" s="100"/>
      <c r="K9" s="134"/>
      <c r="L9" s="14"/>
      <c r="M9" s="14"/>
      <c r="N9" s="14"/>
      <c r="O9" s="14"/>
      <c r="P9" s="78"/>
      <c r="Q9" s="14"/>
      <c r="R9" s="14"/>
      <c r="S9" s="14"/>
      <c r="T9" s="14"/>
      <c r="U9" s="14"/>
      <c r="V9" s="67"/>
      <c r="W9" s="14"/>
      <c r="X9" s="13"/>
      <c r="Y9" s="14"/>
      <c r="Z9" s="78"/>
      <c r="AA9" s="17"/>
      <c r="AB9" s="14"/>
      <c r="AC9" s="17"/>
      <c r="AD9" s="14"/>
      <c r="AE9" s="78"/>
      <c r="AF9" s="205"/>
      <c r="AG9" s="201"/>
      <c r="AH9" s="201"/>
      <c r="AI9" s="201"/>
      <c r="AJ9" s="168"/>
      <c r="AK9" s="14"/>
      <c r="AL9" s="206"/>
      <c r="AM9" s="206"/>
      <c r="AN9" s="14"/>
      <c r="AO9" s="68"/>
      <c r="AP9" s="201"/>
      <c r="AQ9" s="201"/>
      <c r="AR9" s="201"/>
      <c r="AS9" s="201"/>
      <c r="AT9" s="202"/>
      <c r="AU9" s="49"/>
      <c r="AV9" s="50"/>
    </row>
    <row r="10" spans="1:48" ht="12.75">
      <c r="A10" s="40"/>
      <c r="B10" s="89">
        <v>2007</v>
      </c>
      <c r="C10" s="90">
        <v>2008</v>
      </c>
      <c r="D10" s="90">
        <v>2009</v>
      </c>
      <c r="E10" s="90">
        <v>2010</v>
      </c>
      <c r="F10" s="91">
        <v>2011</v>
      </c>
      <c r="G10" s="89">
        <v>2007</v>
      </c>
      <c r="H10" s="90">
        <v>2008</v>
      </c>
      <c r="I10" s="90">
        <v>2009</v>
      </c>
      <c r="J10" s="90">
        <v>2010</v>
      </c>
      <c r="K10" s="135">
        <v>2011</v>
      </c>
      <c r="L10" s="90">
        <v>2007</v>
      </c>
      <c r="M10" s="90">
        <v>2008</v>
      </c>
      <c r="N10" s="90">
        <v>2009</v>
      </c>
      <c r="O10" s="90">
        <v>2010</v>
      </c>
      <c r="P10" s="91">
        <v>2011</v>
      </c>
      <c r="Q10" s="90">
        <v>2007</v>
      </c>
      <c r="R10" s="90">
        <v>2008</v>
      </c>
      <c r="S10" s="90">
        <v>2009</v>
      </c>
      <c r="T10" s="90">
        <v>2010</v>
      </c>
      <c r="U10" s="91">
        <v>2011</v>
      </c>
      <c r="V10" s="89">
        <v>2007</v>
      </c>
      <c r="W10" s="90">
        <v>2008</v>
      </c>
      <c r="X10" s="90">
        <v>2009</v>
      </c>
      <c r="Y10" s="90">
        <v>2010</v>
      </c>
      <c r="Z10" s="91">
        <v>2011</v>
      </c>
      <c r="AA10" s="90">
        <v>2007</v>
      </c>
      <c r="AB10" s="90">
        <v>2008</v>
      </c>
      <c r="AC10" s="90">
        <v>2009</v>
      </c>
      <c r="AD10" s="90">
        <v>2010</v>
      </c>
      <c r="AE10" s="91">
        <v>2011</v>
      </c>
      <c r="AF10" s="89">
        <v>2007</v>
      </c>
      <c r="AG10" s="90">
        <v>2008</v>
      </c>
      <c r="AH10" s="90">
        <v>2009</v>
      </c>
      <c r="AI10" s="90">
        <v>2010</v>
      </c>
      <c r="AJ10" s="139">
        <v>2011</v>
      </c>
      <c r="AK10" s="90">
        <v>2007</v>
      </c>
      <c r="AL10" s="90">
        <v>2008</v>
      </c>
      <c r="AM10" s="90">
        <v>2009</v>
      </c>
      <c r="AN10" s="90">
        <v>2010</v>
      </c>
      <c r="AO10" s="139">
        <v>2011</v>
      </c>
      <c r="AP10" s="90">
        <v>2007</v>
      </c>
      <c r="AQ10" s="90">
        <v>2008</v>
      </c>
      <c r="AR10" s="90">
        <v>2009</v>
      </c>
      <c r="AS10" s="90">
        <v>2010</v>
      </c>
      <c r="AT10" s="183">
        <v>2011</v>
      </c>
      <c r="AU10" s="49"/>
      <c r="AV10" s="48"/>
    </row>
    <row r="11" spans="1:48" ht="12.75">
      <c r="A11" s="41" t="s">
        <v>25</v>
      </c>
      <c r="B11" s="92">
        <v>2</v>
      </c>
      <c r="C11" s="18">
        <v>3</v>
      </c>
      <c r="D11" s="18">
        <v>4</v>
      </c>
      <c r="E11" s="18">
        <v>5</v>
      </c>
      <c r="F11" s="18">
        <v>6</v>
      </c>
      <c r="G11" s="92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18">
        <v>21</v>
      </c>
      <c r="V11" s="92">
        <v>22</v>
      </c>
      <c r="W11" s="18">
        <v>23</v>
      </c>
      <c r="X11" s="18">
        <v>24</v>
      </c>
      <c r="Y11" s="18">
        <v>25</v>
      </c>
      <c r="Z11" s="18">
        <v>26</v>
      </c>
      <c r="AA11" s="18">
        <v>27</v>
      </c>
      <c r="AB11" s="18">
        <v>28</v>
      </c>
      <c r="AC11" s="18">
        <v>29</v>
      </c>
      <c r="AD11" s="18">
        <v>30</v>
      </c>
      <c r="AE11" s="18">
        <v>31</v>
      </c>
      <c r="AF11" s="92">
        <v>32</v>
      </c>
      <c r="AG11" s="18">
        <v>33</v>
      </c>
      <c r="AH11" s="18">
        <v>34</v>
      </c>
      <c r="AI11" s="18">
        <v>35</v>
      </c>
      <c r="AJ11" s="18">
        <v>36</v>
      </c>
      <c r="AK11" s="18">
        <v>37</v>
      </c>
      <c r="AL11" s="18">
        <v>38</v>
      </c>
      <c r="AM11" s="18">
        <v>39</v>
      </c>
      <c r="AN11" s="18">
        <v>40</v>
      </c>
      <c r="AO11" s="18">
        <v>41</v>
      </c>
      <c r="AP11" s="18">
        <v>42</v>
      </c>
      <c r="AQ11" s="18">
        <v>43</v>
      </c>
      <c r="AR11" s="66">
        <v>44</v>
      </c>
      <c r="AS11" s="66">
        <v>45</v>
      </c>
      <c r="AT11" s="54">
        <v>46</v>
      </c>
      <c r="AU11" s="50"/>
      <c r="AV11" s="51"/>
    </row>
    <row r="12" spans="1:48" ht="15">
      <c r="A12" s="101" t="s">
        <v>27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0</v>
      </c>
      <c r="M12" s="20" t="s">
        <v>0</v>
      </c>
      <c r="N12" s="20" t="s">
        <v>0</v>
      </c>
      <c r="O12" s="20" t="s"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97"/>
      <c r="AB12" s="97"/>
      <c r="AC12" s="97"/>
      <c r="AD12" s="97"/>
      <c r="AE12" s="19"/>
      <c r="AF12" s="153"/>
      <c r="AG12" s="21"/>
      <c r="AH12" s="21"/>
      <c r="AI12" s="21"/>
      <c r="AJ12" s="19"/>
      <c r="AK12" s="19"/>
      <c r="AL12" s="19"/>
      <c r="AM12" s="19"/>
      <c r="AN12" s="19"/>
      <c r="AO12" s="19"/>
      <c r="AP12" s="97"/>
      <c r="AQ12" s="97"/>
      <c r="AR12" s="97"/>
      <c r="AS12" s="97"/>
      <c r="AT12" s="184"/>
      <c r="AU12" s="50"/>
      <c r="AV12" s="51"/>
    </row>
    <row r="13" spans="1:48" ht="15">
      <c r="A13" s="39" t="s">
        <v>28</v>
      </c>
      <c r="B13" s="104" t="s">
        <v>29</v>
      </c>
      <c r="C13" s="104"/>
      <c r="D13" s="104" t="s">
        <v>93</v>
      </c>
      <c r="E13" s="104" t="s">
        <v>93</v>
      </c>
      <c r="F13" s="104" t="s">
        <v>93</v>
      </c>
      <c r="G13" s="104" t="s">
        <v>30</v>
      </c>
      <c r="H13" s="104" t="s">
        <v>72</v>
      </c>
      <c r="I13" s="104" t="s">
        <v>93</v>
      </c>
      <c r="J13" s="104" t="s">
        <v>93</v>
      </c>
      <c r="K13" s="104" t="s">
        <v>93</v>
      </c>
      <c r="L13" s="125" t="s">
        <v>30</v>
      </c>
      <c r="M13" s="125"/>
      <c r="N13" s="125" t="s">
        <v>93</v>
      </c>
      <c r="O13" s="125" t="s">
        <v>93</v>
      </c>
      <c r="P13" s="104" t="s">
        <v>93</v>
      </c>
      <c r="Q13" s="104" t="s">
        <v>30</v>
      </c>
      <c r="R13" s="104"/>
      <c r="S13" s="104" t="s">
        <v>93</v>
      </c>
      <c r="T13" s="104" t="s">
        <v>93</v>
      </c>
      <c r="U13" s="104" t="s">
        <v>93</v>
      </c>
      <c r="V13" s="104" t="s">
        <v>30</v>
      </c>
      <c r="W13" s="104"/>
      <c r="X13" s="104" t="s">
        <v>93</v>
      </c>
      <c r="Y13" s="104" t="s">
        <v>93</v>
      </c>
      <c r="Z13" s="104" t="s">
        <v>93</v>
      </c>
      <c r="AA13" s="126" t="s">
        <v>30</v>
      </c>
      <c r="AB13" s="126"/>
      <c r="AC13" s="126" t="s">
        <v>93</v>
      </c>
      <c r="AD13" s="126" t="s">
        <v>93</v>
      </c>
      <c r="AE13" s="104" t="s">
        <v>93</v>
      </c>
      <c r="AF13" s="154" t="s">
        <v>30</v>
      </c>
      <c r="AG13" s="126"/>
      <c r="AH13" s="126" t="s">
        <v>93</v>
      </c>
      <c r="AI13" s="126" t="s">
        <v>93</v>
      </c>
      <c r="AJ13" s="104" t="s">
        <v>93</v>
      </c>
      <c r="AK13" s="126" t="s">
        <v>30</v>
      </c>
      <c r="AL13" s="126"/>
      <c r="AM13" s="126" t="s">
        <v>93</v>
      </c>
      <c r="AN13" s="126" t="s">
        <v>93</v>
      </c>
      <c r="AO13" s="104" t="s">
        <v>93</v>
      </c>
      <c r="AP13" s="126" t="s">
        <v>30</v>
      </c>
      <c r="AQ13" s="126"/>
      <c r="AR13" s="126" t="s">
        <v>93</v>
      </c>
      <c r="AS13" s="126" t="s">
        <v>93</v>
      </c>
      <c r="AT13" s="185" t="s">
        <v>93</v>
      </c>
      <c r="AU13" s="50"/>
      <c r="AV13" s="52"/>
    </row>
    <row r="14" spans="1:48" ht="15">
      <c r="A14" s="39" t="s">
        <v>31</v>
      </c>
      <c r="B14" s="19">
        <v>1416</v>
      </c>
      <c r="C14" s="19">
        <v>755</v>
      </c>
      <c r="D14" s="19">
        <v>774</v>
      </c>
      <c r="E14" s="19">
        <v>817</v>
      </c>
      <c r="F14" s="19" t="s">
        <v>93</v>
      </c>
      <c r="G14" s="19">
        <v>571</v>
      </c>
      <c r="H14" s="19">
        <v>547</v>
      </c>
      <c r="I14" s="19">
        <v>554</v>
      </c>
      <c r="J14" s="19">
        <v>549</v>
      </c>
      <c r="K14" s="19" t="s">
        <v>93</v>
      </c>
      <c r="L14" s="20"/>
      <c r="M14" s="20">
        <v>72.5</v>
      </c>
      <c r="N14" s="20">
        <v>71.6</v>
      </c>
      <c r="O14" s="20">
        <v>67.2</v>
      </c>
      <c r="P14" s="19" t="s">
        <v>93</v>
      </c>
      <c r="Q14" s="19">
        <v>1351</v>
      </c>
      <c r="R14" s="19">
        <v>996</v>
      </c>
      <c r="S14" s="19">
        <v>1771</v>
      </c>
      <c r="T14" s="19">
        <v>1205</v>
      </c>
      <c r="U14" s="19" t="s">
        <v>93</v>
      </c>
      <c r="V14" s="19"/>
      <c r="W14" s="19" t="s">
        <v>30</v>
      </c>
      <c r="X14" s="19" t="s">
        <v>93</v>
      </c>
      <c r="Y14" s="19" t="s">
        <v>93</v>
      </c>
      <c r="Z14" s="19" t="s">
        <v>93</v>
      </c>
      <c r="AA14" s="97">
        <v>1351</v>
      </c>
      <c r="AB14" s="97">
        <v>996</v>
      </c>
      <c r="AC14" s="97">
        <v>1771</v>
      </c>
      <c r="AD14" s="97">
        <v>1205</v>
      </c>
      <c r="AE14" s="19" t="s">
        <v>93</v>
      </c>
      <c r="AF14" s="153">
        <v>130</v>
      </c>
      <c r="AG14" s="21">
        <v>98</v>
      </c>
      <c r="AH14" s="21">
        <v>10</v>
      </c>
      <c r="AI14" s="21">
        <v>139</v>
      </c>
      <c r="AJ14" s="19" t="s">
        <v>93</v>
      </c>
      <c r="AK14" s="21">
        <v>47</v>
      </c>
      <c r="AL14" s="21">
        <v>62</v>
      </c>
      <c r="AM14" s="21">
        <v>64</v>
      </c>
      <c r="AN14" s="21">
        <v>88</v>
      </c>
      <c r="AO14" s="19" t="s">
        <v>93</v>
      </c>
      <c r="AP14" s="98">
        <v>84</v>
      </c>
      <c r="AQ14" s="98">
        <v>36</v>
      </c>
      <c r="AR14" s="98">
        <v>36</v>
      </c>
      <c r="AS14" s="98">
        <v>51</v>
      </c>
      <c r="AT14" s="184" t="s">
        <v>93</v>
      </c>
      <c r="AU14" s="50"/>
      <c r="AV14" s="52"/>
    </row>
    <row r="15" spans="1:48" ht="15">
      <c r="A15" s="39" t="s">
        <v>32</v>
      </c>
      <c r="B15" s="104" t="s">
        <v>29</v>
      </c>
      <c r="C15" s="104" t="s">
        <v>30</v>
      </c>
      <c r="D15" s="104" t="s">
        <v>93</v>
      </c>
      <c r="E15" s="104" t="s">
        <v>93</v>
      </c>
      <c r="F15" s="104" t="s">
        <v>93</v>
      </c>
      <c r="G15" s="104" t="s">
        <v>30</v>
      </c>
      <c r="H15" s="104" t="s">
        <v>30</v>
      </c>
      <c r="I15" s="104" t="s">
        <v>93</v>
      </c>
      <c r="J15" s="104" t="s">
        <v>93</v>
      </c>
      <c r="K15" s="104" t="s">
        <v>93</v>
      </c>
      <c r="L15" s="125" t="s">
        <v>30</v>
      </c>
      <c r="M15" s="125" t="s">
        <v>30</v>
      </c>
      <c r="N15" s="125" t="s">
        <v>93</v>
      </c>
      <c r="O15" s="125" t="s">
        <v>93</v>
      </c>
      <c r="P15" s="104" t="s">
        <v>93</v>
      </c>
      <c r="Q15" s="104" t="s">
        <v>30</v>
      </c>
      <c r="R15" s="104" t="s">
        <v>30</v>
      </c>
      <c r="S15" s="104" t="s">
        <v>93</v>
      </c>
      <c r="T15" s="104" t="s">
        <v>93</v>
      </c>
      <c r="U15" s="104" t="s">
        <v>93</v>
      </c>
      <c r="V15" s="104" t="s">
        <v>30</v>
      </c>
      <c r="W15" s="104" t="s">
        <v>30</v>
      </c>
      <c r="X15" s="104" t="s">
        <v>93</v>
      </c>
      <c r="Y15" s="104" t="s">
        <v>93</v>
      </c>
      <c r="Z15" s="104" t="s">
        <v>93</v>
      </c>
      <c r="AA15" s="126" t="s">
        <v>30</v>
      </c>
      <c r="AB15" s="126" t="s">
        <v>30</v>
      </c>
      <c r="AC15" s="126" t="s">
        <v>93</v>
      </c>
      <c r="AD15" s="126" t="s">
        <v>93</v>
      </c>
      <c r="AE15" s="104" t="s">
        <v>93</v>
      </c>
      <c r="AF15" s="154" t="s">
        <v>30</v>
      </c>
      <c r="AG15" s="126" t="s">
        <v>30</v>
      </c>
      <c r="AH15" s="126" t="s">
        <v>93</v>
      </c>
      <c r="AI15" s="126" t="s">
        <v>93</v>
      </c>
      <c r="AJ15" s="104" t="s">
        <v>93</v>
      </c>
      <c r="AK15" s="126" t="s">
        <v>30</v>
      </c>
      <c r="AL15" s="126" t="s">
        <v>30</v>
      </c>
      <c r="AM15" s="126" t="s">
        <v>93</v>
      </c>
      <c r="AN15" s="126" t="s">
        <v>93</v>
      </c>
      <c r="AO15" s="104" t="s">
        <v>93</v>
      </c>
      <c r="AP15" s="126" t="s">
        <v>30</v>
      </c>
      <c r="AQ15" s="126" t="s">
        <v>30</v>
      </c>
      <c r="AR15" s="126" t="s">
        <v>93</v>
      </c>
      <c r="AS15" s="126" t="s">
        <v>93</v>
      </c>
      <c r="AT15" s="185" t="s">
        <v>93</v>
      </c>
      <c r="AU15" s="50"/>
      <c r="AV15" s="52"/>
    </row>
    <row r="16" spans="1:48" ht="15">
      <c r="A16" s="39" t="s">
        <v>68</v>
      </c>
      <c r="B16" s="19" t="s">
        <v>29</v>
      </c>
      <c r="C16" s="19" t="s">
        <v>30</v>
      </c>
      <c r="D16" s="19" t="s">
        <v>93</v>
      </c>
      <c r="E16" s="19" t="s">
        <v>93</v>
      </c>
      <c r="F16" s="19">
        <f>463+84</f>
        <v>547</v>
      </c>
      <c r="G16" s="19" t="s">
        <v>30</v>
      </c>
      <c r="H16" s="19" t="s">
        <v>30</v>
      </c>
      <c r="I16" s="19" t="s">
        <v>93</v>
      </c>
      <c r="J16" s="19" t="s">
        <v>93</v>
      </c>
      <c r="K16" s="19">
        <f>184+34</f>
        <v>218</v>
      </c>
      <c r="L16" s="20" t="s">
        <v>30</v>
      </c>
      <c r="M16" s="20" t="s">
        <v>30</v>
      </c>
      <c r="N16" s="20" t="s">
        <v>93</v>
      </c>
      <c r="O16" s="20" t="s">
        <v>93</v>
      </c>
      <c r="P16" s="19">
        <f>K16/F16*100</f>
        <v>39.853747714808044</v>
      </c>
      <c r="Q16" s="19" t="s">
        <v>30</v>
      </c>
      <c r="R16" s="19" t="s">
        <v>30</v>
      </c>
      <c r="S16" s="19" t="s">
        <v>93</v>
      </c>
      <c r="T16" s="19" t="s">
        <v>93</v>
      </c>
      <c r="U16" s="19">
        <f>(1280558+205036)/1000</f>
        <v>1485.594</v>
      </c>
      <c r="V16" s="19" t="s">
        <v>30</v>
      </c>
      <c r="W16" s="19" t="s">
        <v>30</v>
      </c>
      <c r="X16" s="19" t="s">
        <v>93</v>
      </c>
      <c r="Y16" s="19" t="s">
        <v>93</v>
      </c>
      <c r="Z16" s="19" t="s">
        <v>93</v>
      </c>
      <c r="AA16" s="97" t="s">
        <v>30</v>
      </c>
      <c r="AB16" s="97" t="s">
        <v>30</v>
      </c>
      <c r="AC16" s="97" t="s">
        <v>93</v>
      </c>
      <c r="AD16" s="97" t="s">
        <v>93</v>
      </c>
      <c r="AE16" s="19">
        <f>(1280558+205036)/1000</f>
        <v>1485.594</v>
      </c>
      <c r="AF16" s="155" t="s">
        <v>30</v>
      </c>
      <c r="AG16" s="97" t="s">
        <v>30</v>
      </c>
      <c r="AH16" s="97" t="s">
        <v>93</v>
      </c>
      <c r="AI16" s="97" t="s">
        <v>93</v>
      </c>
      <c r="AJ16" s="19">
        <v>48</v>
      </c>
      <c r="AK16" s="97" t="s">
        <v>30</v>
      </c>
      <c r="AL16" s="97" t="s">
        <v>30</v>
      </c>
      <c r="AM16" s="97" t="s">
        <v>93</v>
      </c>
      <c r="AN16" s="97" t="s">
        <v>93</v>
      </c>
      <c r="AO16" s="19">
        <v>39</v>
      </c>
      <c r="AP16" s="97" t="s">
        <v>30</v>
      </c>
      <c r="AQ16" s="97" t="s">
        <v>30</v>
      </c>
      <c r="AR16" s="97" t="s">
        <v>93</v>
      </c>
      <c r="AS16" s="97" t="s">
        <v>93</v>
      </c>
      <c r="AT16" s="184">
        <v>9</v>
      </c>
      <c r="AU16" s="50"/>
      <c r="AV16" s="52"/>
    </row>
    <row r="17" spans="1:48" ht="15">
      <c r="A17" s="39" t="s">
        <v>33</v>
      </c>
      <c r="B17" s="104">
        <v>257</v>
      </c>
      <c r="C17" s="104">
        <v>249</v>
      </c>
      <c r="D17" s="104">
        <v>253</v>
      </c>
      <c r="E17" s="104">
        <v>260</v>
      </c>
      <c r="F17" s="104">
        <f>149+38</f>
        <v>187</v>
      </c>
      <c r="G17" s="104">
        <v>71</v>
      </c>
      <c r="H17" s="104">
        <v>83</v>
      </c>
      <c r="I17" s="104">
        <v>85</v>
      </c>
      <c r="J17" s="104">
        <v>65</v>
      </c>
      <c r="K17" s="104">
        <f>66+16</f>
        <v>82</v>
      </c>
      <c r="L17" s="125"/>
      <c r="M17" s="125">
        <v>33.3</v>
      </c>
      <c r="N17" s="125">
        <v>33.6</v>
      </c>
      <c r="O17" s="125">
        <v>25</v>
      </c>
      <c r="P17" s="104">
        <f>K17/F17*100</f>
        <v>43.85026737967914</v>
      </c>
      <c r="Q17" s="104">
        <v>52</v>
      </c>
      <c r="R17" s="104">
        <v>63</v>
      </c>
      <c r="S17" s="104">
        <v>51</v>
      </c>
      <c r="T17" s="104">
        <v>58</v>
      </c>
      <c r="U17" s="104">
        <f>(84092+3501)/1000</f>
        <v>87.593</v>
      </c>
      <c r="V17" s="104"/>
      <c r="W17" s="104" t="s">
        <v>30</v>
      </c>
      <c r="X17" s="104" t="s">
        <v>93</v>
      </c>
      <c r="Y17" s="104" t="s">
        <v>93</v>
      </c>
      <c r="Z17" s="104" t="s">
        <v>93</v>
      </c>
      <c r="AA17" s="126">
        <v>52</v>
      </c>
      <c r="AB17" s="126">
        <v>63</v>
      </c>
      <c r="AC17" s="126">
        <v>51</v>
      </c>
      <c r="AD17" s="126">
        <v>58</v>
      </c>
      <c r="AE17" s="104">
        <f>(84092+3501)/1000</f>
        <v>87.593</v>
      </c>
      <c r="AF17" s="156">
        <v>20</v>
      </c>
      <c r="AG17" s="128">
        <v>34</v>
      </c>
      <c r="AH17" s="128">
        <v>21</v>
      </c>
      <c r="AI17" s="128">
        <v>21</v>
      </c>
      <c r="AJ17" s="104">
        <v>32</v>
      </c>
      <c r="AK17" s="128">
        <v>10</v>
      </c>
      <c r="AL17" s="128">
        <v>12</v>
      </c>
      <c r="AM17" s="128">
        <v>13</v>
      </c>
      <c r="AN17" s="128">
        <v>13</v>
      </c>
      <c r="AO17" s="104">
        <v>18</v>
      </c>
      <c r="AP17" s="129">
        <v>9</v>
      </c>
      <c r="AQ17" s="129">
        <v>22</v>
      </c>
      <c r="AR17" s="129">
        <v>9</v>
      </c>
      <c r="AS17" s="129">
        <v>7</v>
      </c>
      <c r="AT17" s="185">
        <v>14</v>
      </c>
      <c r="AU17" s="50"/>
      <c r="AV17" s="52"/>
    </row>
    <row r="18" spans="1:48" ht="15">
      <c r="A18" s="39" t="s">
        <v>34</v>
      </c>
      <c r="B18" s="19" t="s">
        <v>29</v>
      </c>
      <c r="C18" s="19"/>
      <c r="D18" s="19" t="s">
        <v>93</v>
      </c>
      <c r="E18" s="19" t="s">
        <v>93</v>
      </c>
      <c r="F18" s="19" t="s">
        <v>93</v>
      </c>
      <c r="G18" s="19" t="s">
        <v>30</v>
      </c>
      <c r="H18" s="19" t="s">
        <v>30</v>
      </c>
      <c r="I18" s="19" t="s">
        <v>93</v>
      </c>
      <c r="J18" s="19" t="s">
        <v>93</v>
      </c>
      <c r="K18" s="19" t="s">
        <v>93</v>
      </c>
      <c r="L18" s="20" t="s">
        <v>30</v>
      </c>
      <c r="M18" s="20"/>
      <c r="N18" s="20" t="s">
        <v>93</v>
      </c>
      <c r="O18" s="20" t="s">
        <v>93</v>
      </c>
      <c r="P18" s="19" t="s">
        <v>93</v>
      </c>
      <c r="Q18" s="19" t="s">
        <v>30</v>
      </c>
      <c r="R18" s="19"/>
      <c r="S18" s="19" t="s">
        <v>93</v>
      </c>
      <c r="T18" s="19" t="s">
        <v>93</v>
      </c>
      <c r="U18" s="19" t="s">
        <v>93</v>
      </c>
      <c r="V18" s="19" t="s">
        <v>30</v>
      </c>
      <c r="W18" s="19"/>
      <c r="X18" s="19" t="s">
        <v>93</v>
      </c>
      <c r="Y18" s="19" t="s">
        <v>93</v>
      </c>
      <c r="Z18" s="19" t="s">
        <v>93</v>
      </c>
      <c r="AA18" s="97" t="s">
        <v>30</v>
      </c>
      <c r="AB18" s="97"/>
      <c r="AC18" s="97" t="s">
        <v>93</v>
      </c>
      <c r="AD18" s="97" t="s">
        <v>93</v>
      </c>
      <c r="AE18" s="19" t="s">
        <v>93</v>
      </c>
      <c r="AF18" s="155" t="s">
        <v>30</v>
      </c>
      <c r="AG18" s="97"/>
      <c r="AH18" s="97" t="s">
        <v>93</v>
      </c>
      <c r="AI18" s="97" t="s">
        <v>93</v>
      </c>
      <c r="AJ18" s="19" t="s">
        <v>93</v>
      </c>
      <c r="AK18" s="97" t="s">
        <v>30</v>
      </c>
      <c r="AL18" s="97"/>
      <c r="AM18" s="97" t="s">
        <v>93</v>
      </c>
      <c r="AN18" s="97" t="s">
        <v>93</v>
      </c>
      <c r="AO18" s="19" t="s">
        <v>93</v>
      </c>
      <c r="AP18" s="97" t="s">
        <v>30</v>
      </c>
      <c r="AQ18" s="97"/>
      <c r="AR18" s="97" t="s">
        <v>93</v>
      </c>
      <c r="AS18" s="97" t="s">
        <v>93</v>
      </c>
      <c r="AT18" s="184" t="s">
        <v>93</v>
      </c>
      <c r="AU18" s="50"/>
      <c r="AV18" s="52"/>
    </row>
    <row r="19" spans="1:48" ht="15">
      <c r="A19" s="39" t="s">
        <v>35</v>
      </c>
      <c r="B19" s="104">
        <v>1479</v>
      </c>
      <c r="C19" s="104">
        <v>1376</v>
      </c>
      <c r="D19" s="104">
        <v>452</v>
      </c>
      <c r="E19" s="104">
        <v>1544</v>
      </c>
      <c r="F19" s="104">
        <f>1210+256</f>
        <v>1466</v>
      </c>
      <c r="G19" s="104">
        <v>274</v>
      </c>
      <c r="H19" s="104">
        <v>282</v>
      </c>
      <c r="I19" s="104">
        <v>332</v>
      </c>
      <c r="J19" s="104">
        <v>270</v>
      </c>
      <c r="K19" s="104">
        <f>317+71</f>
        <v>388</v>
      </c>
      <c r="L19" s="125"/>
      <c r="M19" s="125">
        <v>20.5</v>
      </c>
      <c r="N19" s="125">
        <v>73.5</v>
      </c>
      <c r="O19" s="125">
        <v>17.5</v>
      </c>
      <c r="P19" s="104">
        <f>K19/F19*100</f>
        <v>26.46657571623465</v>
      </c>
      <c r="Q19" s="104">
        <v>168</v>
      </c>
      <c r="R19" s="104">
        <v>330</v>
      </c>
      <c r="S19" s="104">
        <v>316</v>
      </c>
      <c r="T19" s="104">
        <v>364</v>
      </c>
      <c r="U19" s="104">
        <f>(597078+73790)/1000</f>
        <v>670.868</v>
      </c>
      <c r="V19" s="104"/>
      <c r="W19" s="104" t="s">
        <v>30</v>
      </c>
      <c r="X19" s="104" t="s">
        <v>93</v>
      </c>
      <c r="Y19" s="104" t="s">
        <v>93</v>
      </c>
      <c r="Z19" s="104" t="s">
        <v>93</v>
      </c>
      <c r="AA19" s="126">
        <v>168</v>
      </c>
      <c r="AB19" s="126">
        <v>330</v>
      </c>
      <c r="AC19" s="126">
        <v>316</v>
      </c>
      <c r="AD19" s="126">
        <v>364</v>
      </c>
      <c r="AE19" s="104">
        <f>(597078+73790)/1000</f>
        <v>670.868</v>
      </c>
      <c r="AF19" s="156">
        <v>24</v>
      </c>
      <c r="AG19" s="128">
        <v>41</v>
      </c>
      <c r="AH19" s="128">
        <v>41</v>
      </c>
      <c r="AI19" s="128">
        <v>49</v>
      </c>
      <c r="AJ19" s="104">
        <v>64</v>
      </c>
      <c r="AK19" s="128">
        <v>6</v>
      </c>
      <c r="AL19" s="128">
        <v>15</v>
      </c>
      <c r="AM19" s="128">
        <v>15</v>
      </c>
      <c r="AN19" s="128">
        <v>15</v>
      </c>
      <c r="AO19" s="104">
        <v>24</v>
      </c>
      <c r="AP19" s="129">
        <v>18</v>
      </c>
      <c r="AQ19" s="129">
        <v>26</v>
      </c>
      <c r="AR19" s="129">
        <v>26</v>
      </c>
      <c r="AS19" s="129">
        <v>18</v>
      </c>
      <c r="AT19" s="185">
        <v>40</v>
      </c>
      <c r="AU19" s="50"/>
      <c r="AV19" s="52"/>
    </row>
    <row r="20" spans="1:48" ht="15">
      <c r="A20" s="39" t="s">
        <v>36</v>
      </c>
      <c r="B20" s="19">
        <v>784</v>
      </c>
      <c r="C20" s="19" t="s">
        <v>30</v>
      </c>
      <c r="D20" s="19" t="s">
        <v>93</v>
      </c>
      <c r="E20" s="19" t="s">
        <v>93</v>
      </c>
      <c r="F20" s="19" t="s">
        <v>93</v>
      </c>
      <c r="G20" s="19">
        <v>161</v>
      </c>
      <c r="H20" s="19" t="s">
        <v>30</v>
      </c>
      <c r="I20" s="19" t="s">
        <v>93</v>
      </c>
      <c r="J20" s="19" t="s">
        <v>93</v>
      </c>
      <c r="K20" s="19" t="s">
        <v>93</v>
      </c>
      <c r="L20" s="20"/>
      <c r="M20" s="20" t="s">
        <v>30</v>
      </c>
      <c r="N20" s="20" t="s">
        <v>93</v>
      </c>
      <c r="O20" s="20" t="s">
        <v>93</v>
      </c>
      <c r="P20" s="19" t="s">
        <v>93</v>
      </c>
      <c r="Q20" s="19">
        <v>62</v>
      </c>
      <c r="R20" s="19" t="s">
        <v>30</v>
      </c>
      <c r="S20" s="19" t="s">
        <v>93</v>
      </c>
      <c r="T20" s="19" t="s">
        <v>93</v>
      </c>
      <c r="U20" s="19" t="s">
        <v>93</v>
      </c>
      <c r="V20" s="19"/>
      <c r="W20" s="19" t="s">
        <v>30</v>
      </c>
      <c r="X20" s="19" t="s">
        <v>93</v>
      </c>
      <c r="Y20" s="19" t="s">
        <v>93</v>
      </c>
      <c r="Z20" s="19" t="s">
        <v>93</v>
      </c>
      <c r="AA20" s="97">
        <v>62</v>
      </c>
      <c r="AB20" s="97" t="s">
        <v>30</v>
      </c>
      <c r="AC20" s="97" t="s">
        <v>93</v>
      </c>
      <c r="AD20" s="97" t="s">
        <v>93</v>
      </c>
      <c r="AE20" s="19" t="s">
        <v>93</v>
      </c>
      <c r="AF20" s="153">
        <v>15</v>
      </c>
      <c r="AG20" s="21"/>
      <c r="AH20" s="21" t="s">
        <v>93</v>
      </c>
      <c r="AI20" s="21" t="s">
        <v>93</v>
      </c>
      <c r="AJ20" s="19" t="s">
        <v>93</v>
      </c>
      <c r="AK20" s="21">
        <v>9</v>
      </c>
      <c r="AL20" s="21"/>
      <c r="AM20" s="21" t="s">
        <v>93</v>
      </c>
      <c r="AN20" s="21" t="s">
        <v>93</v>
      </c>
      <c r="AO20" s="19" t="s">
        <v>93</v>
      </c>
      <c r="AP20" s="98">
        <v>6</v>
      </c>
      <c r="AQ20" s="98"/>
      <c r="AR20" s="98" t="s">
        <v>93</v>
      </c>
      <c r="AS20" s="98" t="s">
        <v>93</v>
      </c>
      <c r="AT20" s="184" t="s">
        <v>93</v>
      </c>
      <c r="AU20" s="50"/>
      <c r="AV20" s="52"/>
    </row>
    <row r="21" spans="1:48" ht="15">
      <c r="A21" s="39" t="s">
        <v>37</v>
      </c>
      <c r="B21" s="104" t="s">
        <v>29</v>
      </c>
      <c r="C21" s="104" t="s">
        <v>30</v>
      </c>
      <c r="D21" s="104" t="s">
        <v>93</v>
      </c>
      <c r="E21" s="104" t="s">
        <v>93</v>
      </c>
      <c r="F21" s="104" t="s">
        <v>93</v>
      </c>
      <c r="G21" s="104" t="s">
        <v>30</v>
      </c>
      <c r="H21" s="104" t="s">
        <v>30</v>
      </c>
      <c r="I21" s="104" t="s">
        <v>93</v>
      </c>
      <c r="J21" s="104" t="s">
        <v>93</v>
      </c>
      <c r="K21" s="104" t="s">
        <v>93</v>
      </c>
      <c r="L21" s="125" t="s">
        <v>30</v>
      </c>
      <c r="M21" s="125" t="s">
        <v>30</v>
      </c>
      <c r="N21" s="125" t="s">
        <v>93</v>
      </c>
      <c r="O21" s="125" t="s">
        <v>93</v>
      </c>
      <c r="P21" s="104" t="s">
        <v>93</v>
      </c>
      <c r="Q21" s="104" t="s">
        <v>30</v>
      </c>
      <c r="R21" s="104" t="s">
        <v>30</v>
      </c>
      <c r="S21" s="104" t="s">
        <v>93</v>
      </c>
      <c r="T21" s="104" t="s">
        <v>93</v>
      </c>
      <c r="U21" s="104" t="s">
        <v>93</v>
      </c>
      <c r="V21" s="104" t="s">
        <v>30</v>
      </c>
      <c r="W21" s="104" t="s">
        <v>30</v>
      </c>
      <c r="X21" s="104" t="s">
        <v>93</v>
      </c>
      <c r="Y21" s="104" t="s">
        <v>93</v>
      </c>
      <c r="Z21" s="104" t="s">
        <v>93</v>
      </c>
      <c r="AA21" s="126" t="s">
        <v>30</v>
      </c>
      <c r="AB21" s="126" t="s">
        <v>30</v>
      </c>
      <c r="AC21" s="126" t="s">
        <v>93</v>
      </c>
      <c r="AD21" s="126" t="s">
        <v>93</v>
      </c>
      <c r="AE21" s="104" t="s">
        <v>93</v>
      </c>
      <c r="AF21" s="154" t="s">
        <v>30</v>
      </c>
      <c r="AG21" s="126" t="s">
        <v>30</v>
      </c>
      <c r="AH21" s="126" t="s">
        <v>93</v>
      </c>
      <c r="AI21" s="126" t="s">
        <v>93</v>
      </c>
      <c r="AJ21" s="104" t="s">
        <v>93</v>
      </c>
      <c r="AK21" s="104" t="s">
        <v>30</v>
      </c>
      <c r="AL21" s="104" t="s">
        <v>30</v>
      </c>
      <c r="AM21" s="104" t="s">
        <v>93</v>
      </c>
      <c r="AN21" s="104" t="s">
        <v>93</v>
      </c>
      <c r="AO21" s="104" t="s">
        <v>93</v>
      </c>
      <c r="AP21" s="126" t="s">
        <v>30</v>
      </c>
      <c r="AQ21" s="126" t="s">
        <v>30</v>
      </c>
      <c r="AR21" s="126" t="s">
        <v>93</v>
      </c>
      <c r="AS21" s="126" t="s">
        <v>93</v>
      </c>
      <c r="AT21" s="185" t="s">
        <v>93</v>
      </c>
      <c r="AU21" s="50"/>
      <c r="AV21" s="52"/>
    </row>
    <row r="22" spans="1:48" ht="15">
      <c r="A22" s="39" t="s">
        <v>38</v>
      </c>
      <c r="B22" s="19">
        <v>11651</v>
      </c>
      <c r="C22" s="19">
        <v>3978</v>
      </c>
      <c r="D22" s="19">
        <v>4450</v>
      </c>
      <c r="E22" s="19" t="s">
        <v>93</v>
      </c>
      <c r="F22" s="19">
        <f>734+2453</f>
        <v>3187</v>
      </c>
      <c r="G22" s="19">
        <v>186</v>
      </c>
      <c r="H22" s="19">
        <v>698</v>
      </c>
      <c r="I22" s="19">
        <v>611</v>
      </c>
      <c r="J22" s="19" t="s">
        <v>93</v>
      </c>
      <c r="K22" s="19">
        <f>206+479</f>
        <v>685</v>
      </c>
      <c r="L22" s="20"/>
      <c r="M22" s="20">
        <v>17.5</v>
      </c>
      <c r="N22" s="20">
        <v>13.7</v>
      </c>
      <c r="O22" s="20" t="s">
        <v>93</v>
      </c>
      <c r="P22" s="19">
        <f>K22/F22*100</f>
        <v>21.49356761844995</v>
      </c>
      <c r="Q22" s="19">
        <v>270</v>
      </c>
      <c r="R22" s="19">
        <v>417</v>
      </c>
      <c r="S22" s="19">
        <v>455</v>
      </c>
      <c r="T22" s="19" t="s">
        <v>93</v>
      </c>
      <c r="U22" s="19">
        <f>(907050+885232)/1000</f>
        <v>1792.282</v>
      </c>
      <c r="V22" s="19">
        <v>4</v>
      </c>
      <c r="W22" s="19">
        <v>6</v>
      </c>
      <c r="X22" s="19" t="s">
        <v>93</v>
      </c>
      <c r="Y22" s="19" t="s">
        <v>93</v>
      </c>
      <c r="Z22" s="19" t="s">
        <v>93</v>
      </c>
      <c r="AA22" s="97">
        <v>274</v>
      </c>
      <c r="AB22" s="97">
        <v>423</v>
      </c>
      <c r="AC22" s="97">
        <v>455</v>
      </c>
      <c r="AD22" s="97" t="s">
        <v>93</v>
      </c>
      <c r="AE22" s="19">
        <f>(907050+885232)/1000</f>
        <v>1792.282</v>
      </c>
      <c r="AF22" s="153">
        <v>147</v>
      </c>
      <c r="AG22" s="21">
        <v>303</v>
      </c>
      <c r="AH22" s="21">
        <v>371</v>
      </c>
      <c r="AI22" s="21" t="s">
        <v>93</v>
      </c>
      <c r="AJ22" s="19">
        <v>330</v>
      </c>
      <c r="AK22" s="21">
        <v>61</v>
      </c>
      <c r="AL22" s="21">
        <v>105</v>
      </c>
      <c r="AM22" s="21">
        <v>96</v>
      </c>
      <c r="AN22" s="21" t="s">
        <v>93</v>
      </c>
      <c r="AO22" s="19">
        <v>162</v>
      </c>
      <c r="AP22" s="98">
        <v>86</v>
      </c>
      <c r="AQ22" s="98">
        <v>198</v>
      </c>
      <c r="AR22" s="98">
        <v>275</v>
      </c>
      <c r="AS22" s="98" t="s">
        <v>93</v>
      </c>
      <c r="AT22" s="184">
        <v>168</v>
      </c>
      <c r="AU22" s="50"/>
      <c r="AV22" s="52"/>
    </row>
    <row r="23" spans="1:48" ht="15">
      <c r="A23" s="39" t="s">
        <v>39</v>
      </c>
      <c r="B23" s="104">
        <v>3819</v>
      </c>
      <c r="C23" s="104" t="s">
        <v>30</v>
      </c>
      <c r="D23" s="104">
        <v>11908</v>
      </c>
      <c r="E23" s="104">
        <v>12030</v>
      </c>
      <c r="F23" s="104" t="s">
        <v>93</v>
      </c>
      <c r="G23" s="104">
        <v>1249</v>
      </c>
      <c r="H23" s="104" t="s">
        <v>30</v>
      </c>
      <c r="I23" s="104">
        <v>1637</v>
      </c>
      <c r="J23" s="104">
        <v>1284</v>
      </c>
      <c r="K23" s="104" t="s">
        <v>93</v>
      </c>
      <c r="L23" s="125"/>
      <c r="M23" s="125" t="s">
        <v>30</v>
      </c>
      <c r="N23" s="125">
        <v>13.7</v>
      </c>
      <c r="O23" s="125">
        <v>10.7</v>
      </c>
      <c r="P23" s="104" t="s">
        <v>93</v>
      </c>
      <c r="Q23" s="104">
        <v>1222</v>
      </c>
      <c r="R23" s="104" t="s">
        <v>30</v>
      </c>
      <c r="S23" s="104">
        <v>2819</v>
      </c>
      <c r="T23" s="104">
        <v>2785</v>
      </c>
      <c r="U23" s="104" t="s">
        <v>93</v>
      </c>
      <c r="V23" s="104"/>
      <c r="W23" s="104" t="s">
        <v>30</v>
      </c>
      <c r="X23" s="104" t="s">
        <v>93</v>
      </c>
      <c r="Y23" s="104" t="s">
        <v>93</v>
      </c>
      <c r="Z23" s="104" t="s">
        <v>93</v>
      </c>
      <c r="AA23" s="126">
        <v>1222</v>
      </c>
      <c r="AB23" s="126" t="s">
        <v>30</v>
      </c>
      <c r="AC23" s="126">
        <v>2819</v>
      </c>
      <c r="AD23" s="126">
        <v>2785</v>
      </c>
      <c r="AE23" s="104" t="s">
        <v>93</v>
      </c>
      <c r="AF23" s="156">
        <v>154</v>
      </c>
      <c r="AG23" s="128"/>
      <c r="AH23" s="128">
        <v>283</v>
      </c>
      <c r="AI23" s="128">
        <v>287</v>
      </c>
      <c r="AJ23" s="104" t="s">
        <v>93</v>
      </c>
      <c r="AK23" s="128">
        <v>86</v>
      </c>
      <c r="AL23" s="128"/>
      <c r="AM23" s="128">
        <v>178</v>
      </c>
      <c r="AN23" s="128">
        <v>179</v>
      </c>
      <c r="AO23" s="104" t="s">
        <v>93</v>
      </c>
      <c r="AP23" s="129">
        <v>68</v>
      </c>
      <c r="AQ23" s="129"/>
      <c r="AR23" s="129">
        <v>105</v>
      </c>
      <c r="AS23" s="129">
        <v>77</v>
      </c>
      <c r="AT23" s="185" t="s">
        <v>93</v>
      </c>
      <c r="AU23" s="50"/>
      <c r="AV23" s="52"/>
    </row>
    <row r="24" spans="1:48" ht="15">
      <c r="A24" s="39" t="s">
        <v>40</v>
      </c>
      <c r="B24" s="19" t="s">
        <v>29</v>
      </c>
      <c r="C24" s="19" t="s">
        <v>30</v>
      </c>
      <c r="D24" s="19" t="s">
        <v>93</v>
      </c>
      <c r="E24" s="19" t="s">
        <v>93</v>
      </c>
      <c r="F24" s="19" t="s">
        <v>93</v>
      </c>
      <c r="G24" s="19" t="s">
        <v>30</v>
      </c>
      <c r="H24" s="19" t="s">
        <v>30</v>
      </c>
      <c r="I24" s="19" t="s">
        <v>93</v>
      </c>
      <c r="J24" s="19" t="s">
        <v>93</v>
      </c>
      <c r="K24" s="19" t="s">
        <v>93</v>
      </c>
      <c r="L24" s="20" t="s">
        <v>30</v>
      </c>
      <c r="M24" s="20" t="s">
        <v>30</v>
      </c>
      <c r="N24" s="20" t="s">
        <v>93</v>
      </c>
      <c r="O24" s="20" t="s">
        <v>93</v>
      </c>
      <c r="P24" s="19" t="s">
        <v>93</v>
      </c>
      <c r="Q24" s="19" t="s">
        <v>30</v>
      </c>
      <c r="R24" s="19" t="s">
        <v>30</v>
      </c>
      <c r="S24" s="19" t="s">
        <v>93</v>
      </c>
      <c r="T24" s="19" t="s">
        <v>93</v>
      </c>
      <c r="U24" s="19" t="s">
        <v>93</v>
      </c>
      <c r="V24" s="19" t="s">
        <v>30</v>
      </c>
      <c r="W24" s="19" t="s">
        <v>30</v>
      </c>
      <c r="X24" s="19" t="s">
        <v>93</v>
      </c>
      <c r="Y24" s="19" t="s">
        <v>93</v>
      </c>
      <c r="Z24" s="19" t="s">
        <v>93</v>
      </c>
      <c r="AA24" s="97" t="s">
        <v>30</v>
      </c>
      <c r="AB24" s="97" t="s">
        <v>30</v>
      </c>
      <c r="AC24" s="97" t="s">
        <v>93</v>
      </c>
      <c r="AD24" s="97" t="s">
        <v>93</v>
      </c>
      <c r="AE24" s="19" t="s">
        <v>93</v>
      </c>
      <c r="AF24" s="155" t="s">
        <v>30</v>
      </c>
      <c r="AG24" s="97" t="s">
        <v>30</v>
      </c>
      <c r="AH24" s="97" t="s">
        <v>93</v>
      </c>
      <c r="AI24" s="97" t="s">
        <v>93</v>
      </c>
      <c r="AJ24" s="19" t="s">
        <v>93</v>
      </c>
      <c r="AK24" s="19" t="s">
        <v>30</v>
      </c>
      <c r="AL24" s="19" t="s">
        <v>30</v>
      </c>
      <c r="AM24" s="19" t="s">
        <v>93</v>
      </c>
      <c r="AN24" s="19" t="s">
        <v>93</v>
      </c>
      <c r="AO24" s="19" t="s">
        <v>93</v>
      </c>
      <c r="AP24" s="97" t="s">
        <v>30</v>
      </c>
      <c r="AQ24" s="97" t="s">
        <v>30</v>
      </c>
      <c r="AR24" s="97" t="s">
        <v>93</v>
      </c>
      <c r="AS24" s="97" t="s">
        <v>93</v>
      </c>
      <c r="AT24" s="184" t="s">
        <v>93</v>
      </c>
      <c r="AU24" s="50"/>
      <c r="AV24" s="52"/>
    </row>
    <row r="25" spans="1:48" ht="15">
      <c r="A25" s="39" t="s">
        <v>41</v>
      </c>
      <c r="B25" s="104" t="s">
        <v>29</v>
      </c>
      <c r="C25" s="104" t="s">
        <v>30</v>
      </c>
      <c r="D25" s="104" t="s">
        <v>93</v>
      </c>
      <c r="E25" s="104" t="s">
        <v>93</v>
      </c>
      <c r="F25" s="104" t="s">
        <v>93</v>
      </c>
      <c r="G25" s="104" t="s">
        <v>30</v>
      </c>
      <c r="H25" s="104" t="s">
        <v>30</v>
      </c>
      <c r="I25" s="104" t="s">
        <v>93</v>
      </c>
      <c r="J25" s="104" t="s">
        <v>93</v>
      </c>
      <c r="K25" s="104" t="s">
        <v>93</v>
      </c>
      <c r="L25" s="125" t="s">
        <v>30</v>
      </c>
      <c r="M25" s="125" t="s">
        <v>30</v>
      </c>
      <c r="N25" s="125" t="s">
        <v>93</v>
      </c>
      <c r="O25" s="125" t="s">
        <v>93</v>
      </c>
      <c r="P25" s="104" t="s">
        <v>93</v>
      </c>
      <c r="Q25" s="104" t="s">
        <v>30</v>
      </c>
      <c r="R25" s="104" t="s">
        <v>30</v>
      </c>
      <c r="S25" s="104" t="s">
        <v>93</v>
      </c>
      <c r="T25" s="104" t="s">
        <v>93</v>
      </c>
      <c r="U25" s="104" t="s">
        <v>93</v>
      </c>
      <c r="V25" s="104" t="s">
        <v>30</v>
      </c>
      <c r="W25" s="104" t="s">
        <v>30</v>
      </c>
      <c r="X25" s="104" t="s">
        <v>93</v>
      </c>
      <c r="Y25" s="104" t="s">
        <v>93</v>
      </c>
      <c r="Z25" s="104" t="s">
        <v>93</v>
      </c>
      <c r="AA25" s="126" t="s">
        <v>30</v>
      </c>
      <c r="AB25" s="126" t="s">
        <v>30</v>
      </c>
      <c r="AC25" s="126" t="s">
        <v>93</v>
      </c>
      <c r="AD25" s="126" t="s">
        <v>93</v>
      </c>
      <c r="AE25" s="104" t="s">
        <v>93</v>
      </c>
      <c r="AF25" s="154" t="s">
        <v>30</v>
      </c>
      <c r="AG25" s="126" t="s">
        <v>30</v>
      </c>
      <c r="AH25" s="126" t="s">
        <v>93</v>
      </c>
      <c r="AI25" s="126" t="s">
        <v>93</v>
      </c>
      <c r="AJ25" s="104" t="s">
        <v>93</v>
      </c>
      <c r="AK25" s="104" t="s">
        <v>30</v>
      </c>
      <c r="AL25" s="104" t="s">
        <v>30</v>
      </c>
      <c r="AM25" s="104" t="s">
        <v>93</v>
      </c>
      <c r="AN25" s="104" t="s">
        <v>93</v>
      </c>
      <c r="AO25" s="104" t="s">
        <v>93</v>
      </c>
      <c r="AP25" s="126" t="s">
        <v>30</v>
      </c>
      <c r="AQ25" s="126" t="s">
        <v>30</v>
      </c>
      <c r="AR25" s="126" t="s">
        <v>93</v>
      </c>
      <c r="AS25" s="126" t="s">
        <v>93</v>
      </c>
      <c r="AT25" s="185" t="s">
        <v>93</v>
      </c>
      <c r="AU25" s="50"/>
      <c r="AV25" s="52"/>
    </row>
    <row r="26" spans="1:48" ht="15">
      <c r="A26" s="39" t="s">
        <v>42</v>
      </c>
      <c r="B26" s="19">
        <v>83</v>
      </c>
      <c r="C26" s="19" t="s">
        <v>30</v>
      </c>
      <c r="D26" s="19" t="s">
        <v>93</v>
      </c>
      <c r="E26" s="19">
        <v>91</v>
      </c>
      <c r="F26" s="19" t="s">
        <v>93</v>
      </c>
      <c r="G26" s="19">
        <v>66</v>
      </c>
      <c r="H26" s="19" t="s">
        <v>30</v>
      </c>
      <c r="I26" s="19" t="s">
        <v>93</v>
      </c>
      <c r="J26" s="19">
        <v>26</v>
      </c>
      <c r="K26" s="19" t="s">
        <v>93</v>
      </c>
      <c r="L26" s="20"/>
      <c r="M26" s="20" t="s">
        <v>30</v>
      </c>
      <c r="N26" s="20" t="s">
        <v>93</v>
      </c>
      <c r="O26" s="20">
        <v>28.6</v>
      </c>
      <c r="P26" s="19" t="s">
        <v>93</v>
      </c>
      <c r="Q26" s="19">
        <v>13</v>
      </c>
      <c r="R26" s="19" t="s">
        <v>30</v>
      </c>
      <c r="S26" s="19" t="s">
        <v>93</v>
      </c>
      <c r="T26" s="19">
        <v>23</v>
      </c>
      <c r="U26" s="19" t="s">
        <v>93</v>
      </c>
      <c r="V26" s="19" t="s">
        <v>30</v>
      </c>
      <c r="W26" s="19" t="s">
        <v>30</v>
      </c>
      <c r="X26" s="19" t="s">
        <v>93</v>
      </c>
      <c r="Y26" s="19" t="s">
        <v>93</v>
      </c>
      <c r="Z26" s="19" t="s">
        <v>93</v>
      </c>
      <c r="AA26" s="97">
        <v>13</v>
      </c>
      <c r="AB26" s="97" t="s">
        <v>30</v>
      </c>
      <c r="AC26" s="97" t="s">
        <v>93</v>
      </c>
      <c r="AD26" s="97">
        <v>23</v>
      </c>
      <c r="AE26" s="19" t="s">
        <v>93</v>
      </c>
      <c r="AF26" s="153">
        <v>5</v>
      </c>
      <c r="AG26" s="21" t="s">
        <v>30</v>
      </c>
      <c r="AH26" s="21" t="s">
        <v>93</v>
      </c>
      <c r="AI26" s="21">
        <v>4</v>
      </c>
      <c r="AJ26" s="19" t="s">
        <v>93</v>
      </c>
      <c r="AK26" s="21">
        <v>3</v>
      </c>
      <c r="AL26" s="21" t="s">
        <v>30</v>
      </c>
      <c r="AM26" s="21" t="s">
        <v>93</v>
      </c>
      <c r="AN26" s="21">
        <v>2</v>
      </c>
      <c r="AO26" s="19" t="s">
        <v>93</v>
      </c>
      <c r="AP26" s="98">
        <v>2</v>
      </c>
      <c r="AQ26" s="98" t="s">
        <v>30</v>
      </c>
      <c r="AR26" s="98" t="s">
        <v>93</v>
      </c>
      <c r="AS26" s="98">
        <v>1</v>
      </c>
      <c r="AT26" s="184" t="s">
        <v>93</v>
      </c>
      <c r="AU26" s="50"/>
      <c r="AV26" s="52"/>
    </row>
    <row r="27" spans="1:48" ht="15">
      <c r="A27" s="39" t="s">
        <v>43</v>
      </c>
      <c r="B27" s="104">
        <v>63</v>
      </c>
      <c r="C27" s="104">
        <v>69</v>
      </c>
      <c r="D27" s="104">
        <v>94</v>
      </c>
      <c r="E27" s="104" t="s">
        <v>93</v>
      </c>
      <c r="F27" s="104">
        <f>35</f>
        <v>35</v>
      </c>
      <c r="G27" s="104">
        <v>22</v>
      </c>
      <c r="H27" s="104">
        <v>24</v>
      </c>
      <c r="I27" s="104">
        <v>18</v>
      </c>
      <c r="J27" s="104" t="s">
        <v>93</v>
      </c>
      <c r="K27" s="104">
        <v>16</v>
      </c>
      <c r="L27" s="125"/>
      <c r="M27" s="125">
        <v>34.8</v>
      </c>
      <c r="N27" s="125">
        <v>19.1</v>
      </c>
      <c r="O27" s="125" t="s">
        <v>93</v>
      </c>
      <c r="P27" s="104">
        <f>K27/F27*100</f>
        <v>45.714285714285715</v>
      </c>
      <c r="Q27" s="104">
        <v>16</v>
      </c>
      <c r="R27" s="104">
        <v>52</v>
      </c>
      <c r="S27" s="104">
        <v>7</v>
      </c>
      <c r="T27" s="104" t="s">
        <v>93</v>
      </c>
      <c r="U27" s="104">
        <v>7</v>
      </c>
      <c r="V27" s="104" t="s">
        <v>30</v>
      </c>
      <c r="W27" s="104" t="s">
        <v>30</v>
      </c>
      <c r="X27" s="104" t="s">
        <v>93</v>
      </c>
      <c r="Y27" s="104" t="s">
        <v>93</v>
      </c>
      <c r="Z27" s="104" t="s">
        <v>93</v>
      </c>
      <c r="AA27" s="126">
        <v>16</v>
      </c>
      <c r="AB27" s="126">
        <v>52</v>
      </c>
      <c r="AC27" s="126">
        <v>7</v>
      </c>
      <c r="AD27" s="126" t="s">
        <v>93</v>
      </c>
      <c r="AE27" s="104">
        <v>7</v>
      </c>
      <c r="AF27" s="156">
        <v>4</v>
      </c>
      <c r="AG27" s="128">
        <v>1</v>
      </c>
      <c r="AH27" s="128">
        <v>1</v>
      </c>
      <c r="AI27" s="128" t="s">
        <v>93</v>
      </c>
      <c r="AJ27" s="104">
        <v>1</v>
      </c>
      <c r="AK27" s="128">
        <v>1</v>
      </c>
      <c r="AL27" s="128">
        <v>1</v>
      </c>
      <c r="AM27" s="128" t="s">
        <v>64</v>
      </c>
      <c r="AN27" s="128" t="s">
        <v>93</v>
      </c>
      <c r="AO27" s="104" t="s">
        <v>64</v>
      </c>
      <c r="AP27" s="129">
        <v>3</v>
      </c>
      <c r="AQ27" s="129">
        <v>1</v>
      </c>
      <c r="AR27" s="129" t="s">
        <v>64</v>
      </c>
      <c r="AS27" s="129" t="s">
        <v>93</v>
      </c>
      <c r="AT27" s="185" t="s">
        <v>64</v>
      </c>
      <c r="AU27" s="50"/>
      <c r="AV27" s="52"/>
    </row>
    <row r="28" spans="1:48" ht="15">
      <c r="A28" s="39" t="s">
        <v>44</v>
      </c>
      <c r="B28" s="19">
        <v>88</v>
      </c>
      <c r="C28" s="19">
        <v>75</v>
      </c>
      <c r="D28" s="19">
        <v>101</v>
      </c>
      <c r="E28" s="19">
        <v>43</v>
      </c>
      <c r="F28" s="19">
        <v>15</v>
      </c>
      <c r="G28" s="19">
        <v>15</v>
      </c>
      <c r="H28" s="19">
        <v>5</v>
      </c>
      <c r="I28" s="19">
        <v>10</v>
      </c>
      <c r="J28" s="19">
        <v>14</v>
      </c>
      <c r="K28" s="19">
        <v>15</v>
      </c>
      <c r="L28" s="20"/>
      <c r="M28" s="20">
        <v>6.7</v>
      </c>
      <c r="N28" s="20">
        <v>9.9</v>
      </c>
      <c r="O28" s="20">
        <v>32.6</v>
      </c>
      <c r="P28" s="19">
        <f>K28/F28*100</f>
        <v>100</v>
      </c>
      <c r="Q28" s="19">
        <v>24</v>
      </c>
      <c r="R28" s="19">
        <v>1</v>
      </c>
      <c r="S28" s="19">
        <v>1</v>
      </c>
      <c r="T28" s="19">
        <v>8</v>
      </c>
      <c r="U28" s="19">
        <v>8</v>
      </c>
      <c r="V28" s="19" t="s">
        <v>30</v>
      </c>
      <c r="W28" s="19" t="s">
        <v>30</v>
      </c>
      <c r="X28" s="19" t="s">
        <v>93</v>
      </c>
      <c r="Y28" s="19" t="s">
        <v>93</v>
      </c>
      <c r="Z28" s="19" t="s">
        <v>93</v>
      </c>
      <c r="AA28" s="97">
        <v>24</v>
      </c>
      <c r="AB28" s="97">
        <v>1</v>
      </c>
      <c r="AC28" s="97">
        <v>1</v>
      </c>
      <c r="AD28" s="97">
        <v>8</v>
      </c>
      <c r="AE28" s="19">
        <v>8</v>
      </c>
      <c r="AF28" s="153">
        <v>5</v>
      </c>
      <c r="AG28" s="21">
        <v>1</v>
      </c>
      <c r="AH28" s="21">
        <v>1</v>
      </c>
      <c r="AI28" s="21">
        <v>1</v>
      </c>
      <c r="AJ28" s="19">
        <v>1</v>
      </c>
      <c r="AK28" s="21">
        <v>1</v>
      </c>
      <c r="AL28" s="21" t="s">
        <v>64</v>
      </c>
      <c r="AM28" s="21" t="s">
        <v>64</v>
      </c>
      <c r="AN28" s="21">
        <v>1</v>
      </c>
      <c r="AO28" s="19">
        <v>1</v>
      </c>
      <c r="AP28" s="98">
        <v>4</v>
      </c>
      <c r="AQ28" s="98">
        <v>1</v>
      </c>
      <c r="AR28" s="98" t="s">
        <v>64</v>
      </c>
      <c r="AS28" s="98">
        <v>1</v>
      </c>
      <c r="AT28" s="184">
        <v>1</v>
      </c>
      <c r="AU28" s="50"/>
      <c r="AV28" s="52"/>
    </row>
    <row r="29" spans="1:48" ht="15">
      <c r="A29" s="39" t="s">
        <v>45</v>
      </c>
      <c r="B29" s="104">
        <v>68</v>
      </c>
      <c r="C29" s="104">
        <v>47</v>
      </c>
      <c r="D29" s="104" t="s">
        <v>93</v>
      </c>
      <c r="E29" s="104">
        <v>21</v>
      </c>
      <c r="F29" s="104" t="s">
        <v>93</v>
      </c>
      <c r="G29" s="104">
        <v>21</v>
      </c>
      <c r="H29" s="104">
        <v>20</v>
      </c>
      <c r="I29" s="104" t="s">
        <v>93</v>
      </c>
      <c r="J29" s="104">
        <v>10</v>
      </c>
      <c r="K29" s="104" t="s">
        <v>93</v>
      </c>
      <c r="L29" s="125"/>
      <c r="M29" s="125">
        <v>42.6</v>
      </c>
      <c r="N29" s="125" t="s">
        <v>93</v>
      </c>
      <c r="O29" s="125">
        <v>47.6</v>
      </c>
      <c r="P29" s="104" t="s">
        <v>93</v>
      </c>
      <c r="Q29" s="104">
        <v>5</v>
      </c>
      <c r="R29" s="104">
        <v>9</v>
      </c>
      <c r="S29" s="104" t="s">
        <v>93</v>
      </c>
      <c r="T29" s="104">
        <v>5</v>
      </c>
      <c r="U29" s="104" t="s">
        <v>93</v>
      </c>
      <c r="V29" s="104" t="s">
        <v>30</v>
      </c>
      <c r="W29" s="104" t="s">
        <v>30</v>
      </c>
      <c r="X29" s="104" t="s">
        <v>93</v>
      </c>
      <c r="Y29" s="104" t="s">
        <v>93</v>
      </c>
      <c r="Z29" s="104" t="s">
        <v>93</v>
      </c>
      <c r="AA29" s="126">
        <v>5</v>
      </c>
      <c r="AB29" s="126">
        <v>9</v>
      </c>
      <c r="AC29" s="126" t="s">
        <v>93</v>
      </c>
      <c r="AD29" s="126">
        <v>5</v>
      </c>
      <c r="AE29" s="104" t="s">
        <v>93</v>
      </c>
      <c r="AF29" s="156">
        <v>2</v>
      </c>
      <c r="AG29" s="128">
        <v>3</v>
      </c>
      <c r="AH29" s="128" t="s">
        <v>93</v>
      </c>
      <c r="AI29" s="128">
        <v>3</v>
      </c>
      <c r="AJ29" s="104" t="s">
        <v>93</v>
      </c>
      <c r="AK29" s="128">
        <v>2</v>
      </c>
      <c r="AL29" s="128">
        <v>3</v>
      </c>
      <c r="AM29" s="128" t="s">
        <v>93</v>
      </c>
      <c r="AN29" s="128">
        <v>3</v>
      </c>
      <c r="AO29" s="104" t="s">
        <v>93</v>
      </c>
      <c r="AP29" s="129" t="s">
        <v>30</v>
      </c>
      <c r="AQ29" s="129" t="s">
        <v>64</v>
      </c>
      <c r="AR29" s="129" t="s">
        <v>93</v>
      </c>
      <c r="AS29" s="129" t="s">
        <v>64</v>
      </c>
      <c r="AT29" s="185" t="s">
        <v>93</v>
      </c>
      <c r="AU29" s="50"/>
      <c r="AV29" s="52"/>
    </row>
    <row r="30" spans="1:48" ht="15">
      <c r="A30" s="39" t="s">
        <v>46</v>
      </c>
      <c r="B30" s="19">
        <v>2012</v>
      </c>
      <c r="C30" s="19" t="s">
        <v>30</v>
      </c>
      <c r="D30" s="19" t="s">
        <v>93</v>
      </c>
      <c r="E30" s="19" t="s">
        <v>93</v>
      </c>
      <c r="F30" s="19" t="s">
        <v>93</v>
      </c>
      <c r="G30" s="19">
        <v>66</v>
      </c>
      <c r="H30" s="19" t="s">
        <v>30</v>
      </c>
      <c r="I30" s="19" t="s">
        <v>93</v>
      </c>
      <c r="J30" s="19" t="s">
        <v>93</v>
      </c>
      <c r="K30" s="19" t="s">
        <v>93</v>
      </c>
      <c r="L30" s="20"/>
      <c r="M30" s="20" t="s">
        <v>30</v>
      </c>
      <c r="N30" s="20" t="s">
        <v>93</v>
      </c>
      <c r="O30" s="20" t="s">
        <v>93</v>
      </c>
      <c r="P30" s="19" t="s">
        <v>93</v>
      </c>
      <c r="Q30" s="19">
        <v>83</v>
      </c>
      <c r="R30" s="19" t="s">
        <v>30</v>
      </c>
      <c r="S30" s="19" t="s">
        <v>93</v>
      </c>
      <c r="T30" s="19" t="s">
        <v>93</v>
      </c>
      <c r="U30" s="19" t="s">
        <v>93</v>
      </c>
      <c r="V30" s="19" t="s">
        <v>30</v>
      </c>
      <c r="W30" s="19" t="s">
        <v>30</v>
      </c>
      <c r="X30" s="19" t="s">
        <v>93</v>
      </c>
      <c r="Y30" s="19" t="s">
        <v>93</v>
      </c>
      <c r="Z30" s="19" t="s">
        <v>93</v>
      </c>
      <c r="AA30" s="97">
        <v>83</v>
      </c>
      <c r="AB30" s="97" t="s">
        <v>30</v>
      </c>
      <c r="AC30" s="97" t="s">
        <v>93</v>
      </c>
      <c r="AD30" s="97" t="s">
        <v>93</v>
      </c>
      <c r="AE30" s="19" t="s">
        <v>93</v>
      </c>
      <c r="AF30" s="153">
        <v>13</v>
      </c>
      <c r="AG30" s="21" t="s">
        <v>30</v>
      </c>
      <c r="AH30" s="21" t="s">
        <v>93</v>
      </c>
      <c r="AI30" s="21" t="s">
        <v>93</v>
      </c>
      <c r="AJ30" s="19" t="s">
        <v>93</v>
      </c>
      <c r="AK30" s="21">
        <v>6</v>
      </c>
      <c r="AL30" s="21" t="s">
        <v>30</v>
      </c>
      <c r="AM30" s="21" t="s">
        <v>93</v>
      </c>
      <c r="AN30" s="21" t="s">
        <v>93</v>
      </c>
      <c r="AO30" s="19" t="s">
        <v>93</v>
      </c>
      <c r="AP30" s="98">
        <v>8</v>
      </c>
      <c r="AQ30" s="98" t="s">
        <v>30</v>
      </c>
      <c r="AR30" s="98" t="s">
        <v>93</v>
      </c>
      <c r="AS30" s="98" t="s">
        <v>93</v>
      </c>
      <c r="AT30" s="184" t="s">
        <v>93</v>
      </c>
      <c r="AU30" s="50"/>
      <c r="AV30" s="52"/>
    </row>
    <row r="31" spans="1:48" ht="15">
      <c r="A31" s="39" t="s">
        <v>47</v>
      </c>
      <c r="B31" s="104">
        <v>2639</v>
      </c>
      <c r="C31" s="104">
        <v>2474</v>
      </c>
      <c r="D31" s="104">
        <v>2708</v>
      </c>
      <c r="E31" s="104">
        <v>2714</v>
      </c>
      <c r="F31" s="104">
        <f>2587</f>
        <v>2587</v>
      </c>
      <c r="G31" s="104">
        <v>465</v>
      </c>
      <c r="H31" s="104">
        <v>453</v>
      </c>
      <c r="I31" s="104">
        <v>483</v>
      </c>
      <c r="J31" s="104">
        <v>505</v>
      </c>
      <c r="K31" s="104">
        <v>616</v>
      </c>
      <c r="L31" s="125"/>
      <c r="M31" s="125">
        <v>18.3</v>
      </c>
      <c r="N31" s="125">
        <v>17.8</v>
      </c>
      <c r="O31" s="125">
        <v>18.6</v>
      </c>
      <c r="P31" s="104">
        <f>K31/F31*100</f>
        <v>23.8113645148821</v>
      </c>
      <c r="Q31" s="104">
        <v>525</v>
      </c>
      <c r="R31" s="104">
        <v>1020</v>
      </c>
      <c r="S31" s="104">
        <v>1020</v>
      </c>
      <c r="T31" s="104">
        <v>619</v>
      </c>
      <c r="U31" s="104">
        <v>1473</v>
      </c>
      <c r="V31" s="104" t="s">
        <v>64</v>
      </c>
      <c r="W31" s="104" t="s">
        <v>64</v>
      </c>
      <c r="X31" s="104" t="s">
        <v>93</v>
      </c>
      <c r="Y31" s="104" t="s">
        <v>94</v>
      </c>
      <c r="Z31" s="104" t="s">
        <v>93</v>
      </c>
      <c r="AA31" s="126">
        <v>525</v>
      </c>
      <c r="AB31" s="126">
        <v>1021</v>
      </c>
      <c r="AC31" s="126">
        <v>1020</v>
      </c>
      <c r="AD31" s="126">
        <v>619</v>
      </c>
      <c r="AE31" s="104">
        <v>1473</v>
      </c>
      <c r="AF31" s="156">
        <v>31</v>
      </c>
      <c r="AG31" s="128">
        <v>66</v>
      </c>
      <c r="AH31" s="128">
        <v>29</v>
      </c>
      <c r="AI31" s="128">
        <v>54</v>
      </c>
      <c r="AJ31" s="104">
        <v>137</v>
      </c>
      <c r="AK31" s="128">
        <v>17</v>
      </c>
      <c r="AL31" s="128">
        <v>24</v>
      </c>
      <c r="AM31" s="128">
        <v>18</v>
      </c>
      <c r="AN31" s="128">
        <v>36</v>
      </c>
      <c r="AO31" s="104">
        <v>74</v>
      </c>
      <c r="AP31" s="129">
        <v>15</v>
      </c>
      <c r="AQ31" s="129">
        <v>42</v>
      </c>
      <c r="AR31" s="129">
        <v>11</v>
      </c>
      <c r="AS31" s="129">
        <v>18</v>
      </c>
      <c r="AT31" s="185">
        <v>63</v>
      </c>
      <c r="AU31" s="50"/>
      <c r="AV31" s="52"/>
    </row>
    <row r="32" spans="1:48" ht="15">
      <c r="A32" s="39" t="s">
        <v>48</v>
      </c>
      <c r="B32" s="21">
        <v>4942</v>
      </c>
      <c r="C32" s="21">
        <v>4593</v>
      </c>
      <c r="D32" s="21" t="s">
        <v>93</v>
      </c>
      <c r="E32" s="21" t="s">
        <v>93</v>
      </c>
      <c r="F32" s="21">
        <v>560</v>
      </c>
      <c r="G32" s="21">
        <v>497</v>
      </c>
      <c r="H32" s="21">
        <v>210</v>
      </c>
      <c r="I32" s="21" t="s">
        <v>93</v>
      </c>
      <c r="J32" s="21" t="s">
        <v>93</v>
      </c>
      <c r="K32" s="21">
        <v>559</v>
      </c>
      <c r="L32" s="20"/>
      <c r="M32" s="20">
        <v>4.6</v>
      </c>
      <c r="N32" s="20" t="s">
        <v>93</v>
      </c>
      <c r="O32" s="20" t="s">
        <v>93</v>
      </c>
      <c r="P32" s="21">
        <f>K32/F32*100</f>
        <v>99.82142857142857</v>
      </c>
      <c r="Q32" s="21">
        <v>564</v>
      </c>
      <c r="R32" s="21">
        <v>176</v>
      </c>
      <c r="S32" s="21" t="s">
        <v>93</v>
      </c>
      <c r="T32" s="21" t="s">
        <v>93</v>
      </c>
      <c r="U32" s="21">
        <v>1845</v>
      </c>
      <c r="V32" s="22"/>
      <c r="W32" s="21" t="s">
        <v>30</v>
      </c>
      <c r="X32" s="21" t="s">
        <v>93</v>
      </c>
      <c r="Y32" s="21" t="s">
        <v>93</v>
      </c>
      <c r="Z32" s="21" t="s">
        <v>93</v>
      </c>
      <c r="AA32" s="98">
        <v>564</v>
      </c>
      <c r="AB32" s="98">
        <v>176</v>
      </c>
      <c r="AC32" s="98" t="s">
        <v>93</v>
      </c>
      <c r="AD32" s="98" t="s">
        <v>93</v>
      </c>
      <c r="AE32" s="21">
        <v>1845</v>
      </c>
      <c r="AF32" s="153">
        <v>62</v>
      </c>
      <c r="AG32" s="21">
        <v>64</v>
      </c>
      <c r="AH32" s="21" t="s">
        <v>93</v>
      </c>
      <c r="AI32" s="21" t="s">
        <v>93</v>
      </c>
      <c r="AJ32" s="21">
        <v>117</v>
      </c>
      <c r="AK32" s="21">
        <v>28</v>
      </c>
      <c r="AL32" s="21">
        <v>20</v>
      </c>
      <c r="AM32" s="21" t="s">
        <v>93</v>
      </c>
      <c r="AN32" s="21" t="s">
        <v>93</v>
      </c>
      <c r="AO32" s="21">
        <v>79</v>
      </c>
      <c r="AP32" s="98">
        <v>34</v>
      </c>
      <c r="AQ32" s="98">
        <v>44</v>
      </c>
      <c r="AR32" s="98" t="s">
        <v>93</v>
      </c>
      <c r="AS32" s="98" t="s">
        <v>93</v>
      </c>
      <c r="AT32" s="186">
        <v>39</v>
      </c>
      <c r="AU32" s="50"/>
      <c r="AV32" s="52"/>
    </row>
    <row r="33" spans="1:48" ht="15">
      <c r="A33" s="39" t="s">
        <v>49</v>
      </c>
      <c r="B33" s="104">
        <v>9954</v>
      </c>
      <c r="C33" s="104">
        <v>8793</v>
      </c>
      <c r="D33" s="104" t="s">
        <v>93</v>
      </c>
      <c r="E33" s="104" t="s">
        <v>93</v>
      </c>
      <c r="F33" s="104" t="s">
        <v>93</v>
      </c>
      <c r="G33" s="104">
        <v>3591</v>
      </c>
      <c r="H33" s="104">
        <v>3962</v>
      </c>
      <c r="I33" s="104" t="s">
        <v>93</v>
      </c>
      <c r="J33" s="104" t="s">
        <v>93</v>
      </c>
      <c r="K33" s="104" t="s">
        <v>93</v>
      </c>
      <c r="L33" s="125"/>
      <c r="M33" s="125">
        <v>45.1</v>
      </c>
      <c r="N33" s="125" t="s">
        <v>93</v>
      </c>
      <c r="O33" s="125" t="s">
        <v>93</v>
      </c>
      <c r="P33" s="104" t="s">
        <v>93</v>
      </c>
      <c r="Q33" s="104">
        <v>3423</v>
      </c>
      <c r="R33" s="104">
        <v>3437</v>
      </c>
      <c r="S33" s="104" t="s">
        <v>93</v>
      </c>
      <c r="T33" s="104" t="s">
        <v>93</v>
      </c>
      <c r="U33" s="104" t="s">
        <v>93</v>
      </c>
      <c r="V33" s="130"/>
      <c r="W33" s="128" t="s">
        <v>30</v>
      </c>
      <c r="X33" s="128" t="s">
        <v>93</v>
      </c>
      <c r="Y33" s="128" t="s">
        <v>93</v>
      </c>
      <c r="Z33" s="104" t="s">
        <v>93</v>
      </c>
      <c r="AA33" s="126">
        <v>3423</v>
      </c>
      <c r="AB33" s="126">
        <v>3437</v>
      </c>
      <c r="AC33" s="126" t="s">
        <v>93</v>
      </c>
      <c r="AD33" s="126" t="s">
        <v>93</v>
      </c>
      <c r="AE33" s="104" t="s">
        <v>93</v>
      </c>
      <c r="AF33" s="156">
        <v>234</v>
      </c>
      <c r="AG33" s="128">
        <v>1156</v>
      </c>
      <c r="AH33" s="128" t="s">
        <v>93</v>
      </c>
      <c r="AI33" s="128" t="s">
        <v>93</v>
      </c>
      <c r="AJ33" s="104" t="s">
        <v>93</v>
      </c>
      <c r="AK33" s="128">
        <v>28</v>
      </c>
      <c r="AL33" s="128">
        <v>377</v>
      </c>
      <c r="AM33" s="128" t="s">
        <v>93</v>
      </c>
      <c r="AN33" s="128" t="s">
        <v>93</v>
      </c>
      <c r="AO33" s="104" t="s">
        <v>93</v>
      </c>
      <c r="AP33" s="129">
        <v>206</v>
      </c>
      <c r="AQ33" s="129">
        <v>780</v>
      </c>
      <c r="AR33" s="129" t="s">
        <v>93</v>
      </c>
      <c r="AS33" s="129" t="s">
        <v>93</v>
      </c>
      <c r="AT33" s="185" t="s">
        <v>93</v>
      </c>
      <c r="AU33" s="50"/>
      <c r="AV33" s="52"/>
    </row>
    <row r="34" spans="1:48" ht="15">
      <c r="A34" s="39" t="s">
        <v>50</v>
      </c>
      <c r="B34" s="19">
        <v>282</v>
      </c>
      <c r="C34" s="19" t="s">
        <v>30</v>
      </c>
      <c r="D34" s="19" t="s">
        <v>93</v>
      </c>
      <c r="E34" s="19" t="s">
        <v>93</v>
      </c>
      <c r="F34" s="19" t="s">
        <v>93</v>
      </c>
      <c r="G34" s="19">
        <v>34</v>
      </c>
      <c r="H34" s="19" t="s">
        <v>30</v>
      </c>
      <c r="I34" s="19" t="s">
        <v>93</v>
      </c>
      <c r="J34" s="19" t="s">
        <v>93</v>
      </c>
      <c r="K34" s="19" t="s">
        <v>93</v>
      </c>
      <c r="L34" s="20"/>
      <c r="M34" s="20" t="s">
        <v>30</v>
      </c>
      <c r="N34" s="20" t="s">
        <v>93</v>
      </c>
      <c r="O34" s="20" t="s">
        <v>93</v>
      </c>
      <c r="P34" s="19" t="s">
        <v>93</v>
      </c>
      <c r="Q34" s="19">
        <v>64</v>
      </c>
      <c r="R34" s="19" t="s">
        <v>30</v>
      </c>
      <c r="S34" s="19" t="s">
        <v>93</v>
      </c>
      <c r="T34" s="19" t="s">
        <v>93</v>
      </c>
      <c r="U34" s="19" t="s">
        <v>93</v>
      </c>
      <c r="V34" s="23"/>
      <c r="W34" s="19" t="s">
        <v>30</v>
      </c>
      <c r="X34" s="19" t="s">
        <v>93</v>
      </c>
      <c r="Y34" s="19" t="s">
        <v>93</v>
      </c>
      <c r="Z34" s="19" t="s">
        <v>93</v>
      </c>
      <c r="AA34" s="97">
        <v>64</v>
      </c>
      <c r="AB34" s="97" t="s">
        <v>30</v>
      </c>
      <c r="AC34" s="97" t="s">
        <v>93</v>
      </c>
      <c r="AD34" s="97" t="s">
        <v>93</v>
      </c>
      <c r="AE34" s="19" t="s">
        <v>93</v>
      </c>
      <c r="AF34" s="153">
        <v>4</v>
      </c>
      <c r="AG34" s="21"/>
      <c r="AH34" s="21" t="s">
        <v>93</v>
      </c>
      <c r="AI34" s="21" t="s">
        <v>93</v>
      </c>
      <c r="AJ34" s="19" t="s">
        <v>93</v>
      </c>
      <c r="AK34" s="21">
        <v>2</v>
      </c>
      <c r="AL34" s="21"/>
      <c r="AM34" s="21" t="s">
        <v>93</v>
      </c>
      <c r="AN34" s="21" t="s">
        <v>93</v>
      </c>
      <c r="AO34" s="19" t="s">
        <v>93</v>
      </c>
      <c r="AP34" s="98">
        <v>3</v>
      </c>
      <c r="AQ34" s="98"/>
      <c r="AR34" s="98" t="s">
        <v>93</v>
      </c>
      <c r="AS34" s="98" t="s">
        <v>93</v>
      </c>
      <c r="AT34" s="184" t="s">
        <v>93</v>
      </c>
      <c r="AU34" s="50"/>
      <c r="AV34" s="52"/>
    </row>
    <row r="35" spans="1:48" ht="15">
      <c r="A35" s="39" t="s">
        <v>51</v>
      </c>
      <c r="B35" s="104" t="s">
        <v>29</v>
      </c>
      <c r="C35" s="104" t="s">
        <v>30</v>
      </c>
      <c r="D35" s="104" t="s">
        <v>93</v>
      </c>
      <c r="E35" s="104" t="s">
        <v>93</v>
      </c>
      <c r="F35" s="104" t="s">
        <v>93</v>
      </c>
      <c r="G35" s="104" t="s">
        <v>30</v>
      </c>
      <c r="H35" s="104" t="s">
        <v>30</v>
      </c>
      <c r="I35" s="104" t="s">
        <v>93</v>
      </c>
      <c r="J35" s="104" t="s">
        <v>93</v>
      </c>
      <c r="K35" s="104" t="s">
        <v>93</v>
      </c>
      <c r="L35" s="125" t="s">
        <v>30</v>
      </c>
      <c r="M35" s="125" t="s">
        <v>30</v>
      </c>
      <c r="N35" s="125" t="s">
        <v>93</v>
      </c>
      <c r="O35" s="125" t="s">
        <v>93</v>
      </c>
      <c r="P35" s="104" t="s">
        <v>93</v>
      </c>
      <c r="Q35" s="104" t="s">
        <v>30</v>
      </c>
      <c r="R35" s="104" t="s">
        <v>30</v>
      </c>
      <c r="S35" s="104" t="s">
        <v>93</v>
      </c>
      <c r="T35" s="104" t="s">
        <v>93</v>
      </c>
      <c r="U35" s="104" t="s">
        <v>93</v>
      </c>
      <c r="V35" s="104" t="s">
        <v>30</v>
      </c>
      <c r="W35" s="104" t="s">
        <v>30</v>
      </c>
      <c r="X35" s="104" t="s">
        <v>93</v>
      </c>
      <c r="Y35" s="104" t="s">
        <v>93</v>
      </c>
      <c r="Z35" s="104" t="s">
        <v>93</v>
      </c>
      <c r="AA35" s="126" t="s">
        <v>30</v>
      </c>
      <c r="AB35" s="126" t="s">
        <v>30</v>
      </c>
      <c r="AC35" s="126" t="s">
        <v>93</v>
      </c>
      <c r="AD35" s="126" t="s">
        <v>93</v>
      </c>
      <c r="AE35" s="104" t="s">
        <v>93</v>
      </c>
      <c r="AF35" s="154" t="s">
        <v>30</v>
      </c>
      <c r="AG35" s="126" t="s">
        <v>30</v>
      </c>
      <c r="AH35" s="126" t="s">
        <v>93</v>
      </c>
      <c r="AI35" s="126" t="s">
        <v>93</v>
      </c>
      <c r="AJ35" s="104" t="s">
        <v>93</v>
      </c>
      <c r="AK35" s="104" t="s">
        <v>30</v>
      </c>
      <c r="AL35" s="104" t="s">
        <v>30</v>
      </c>
      <c r="AM35" s="104" t="s">
        <v>93</v>
      </c>
      <c r="AN35" s="104" t="s">
        <v>93</v>
      </c>
      <c r="AO35" s="104" t="s">
        <v>93</v>
      </c>
      <c r="AP35" s="126" t="s">
        <v>30</v>
      </c>
      <c r="AQ35" s="126" t="s">
        <v>30</v>
      </c>
      <c r="AR35" s="126" t="s">
        <v>93</v>
      </c>
      <c r="AS35" s="126" t="s">
        <v>93</v>
      </c>
      <c r="AT35" s="185" t="s">
        <v>93</v>
      </c>
      <c r="AU35" s="50"/>
      <c r="AV35" s="52"/>
    </row>
    <row r="36" spans="1:48" ht="15">
      <c r="A36" s="39" t="s">
        <v>66</v>
      </c>
      <c r="B36" s="19" t="s">
        <v>29</v>
      </c>
      <c r="C36" s="19" t="s">
        <v>30</v>
      </c>
      <c r="D36" s="19" t="s">
        <v>93</v>
      </c>
      <c r="E36" s="19" t="s">
        <v>93</v>
      </c>
      <c r="F36" s="19" t="s">
        <v>93</v>
      </c>
      <c r="G36" s="19" t="s">
        <v>30</v>
      </c>
      <c r="H36" s="19" t="s">
        <v>30</v>
      </c>
      <c r="I36" s="19" t="s">
        <v>93</v>
      </c>
      <c r="J36" s="19" t="s">
        <v>93</v>
      </c>
      <c r="K36" s="19" t="s">
        <v>93</v>
      </c>
      <c r="L36" s="20" t="s">
        <v>30</v>
      </c>
      <c r="M36" s="20" t="s">
        <v>30</v>
      </c>
      <c r="N36" s="20" t="s">
        <v>93</v>
      </c>
      <c r="O36" s="20" t="s">
        <v>93</v>
      </c>
      <c r="P36" s="19" t="s">
        <v>93</v>
      </c>
      <c r="Q36" s="19" t="s">
        <v>30</v>
      </c>
      <c r="R36" s="19" t="s">
        <v>30</v>
      </c>
      <c r="S36" s="19" t="s">
        <v>93</v>
      </c>
      <c r="T36" s="19" t="s">
        <v>93</v>
      </c>
      <c r="U36" s="19" t="s">
        <v>93</v>
      </c>
      <c r="V36" s="19" t="s">
        <v>30</v>
      </c>
      <c r="W36" s="19" t="s">
        <v>30</v>
      </c>
      <c r="X36" s="19" t="s">
        <v>93</v>
      </c>
      <c r="Y36" s="19" t="s">
        <v>93</v>
      </c>
      <c r="Z36" s="19" t="s">
        <v>93</v>
      </c>
      <c r="AA36" s="97" t="s">
        <v>30</v>
      </c>
      <c r="AB36" s="97" t="s">
        <v>30</v>
      </c>
      <c r="AC36" s="97" t="s">
        <v>93</v>
      </c>
      <c r="AD36" s="97" t="s">
        <v>93</v>
      </c>
      <c r="AE36" s="19" t="s">
        <v>93</v>
      </c>
      <c r="AF36" s="155" t="s">
        <v>30</v>
      </c>
      <c r="AG36" s="97" t="s">
        <v>30</v>
      </c>
      <c r="AH36" s="97" t="s">
        <v>93</v>
      </c>
      <c r="AI36" s="97" t="s">
        <v>93</v>
      </c>
      <c r="AJ36" s="19" t="s">
        <v>93</v>
      </c>
      <c r="AK36" s="19" t="s">
        <v>30</v>
      </c>
      <c r="AL36" s="19" t="s">
        <v>30</v>
      </c>
      <c r="AM36" s="19" t="s">
        <v>93</v>
      </c>
      <c r="AN36" s="19" t="s">
        <v>93</v>
      </c>
      <c r="AO36" s="19" t="s">
        <v>93</v>
      </c>
      <c r="AP36" s="97" t="s">
        <v>30</v>
      </c>
      <c r="AQ36" s="97" t="s">
        <v>30</v>
      </c>
      <c r="AR36" s="97" t="s">
        <v>93</v>
      </c>
      <c r="AS36" s="97" t="s">
        <v>93</v>
      </c>
      <c r="AT36" s="184" t="s">
        <v>93</v>
      </c>
      <c r="AU36" s="50"/>
      <c r="AV36" s="52"/>
    </row>
    <row r="37" spans="1:48" ht="15">
      <c r="A37" s="39" t="s">
        <v>52</v>
      </c>
      <c r="B37" s="104" t="s">
        <v>29</v>
      </c>
      <c r="C37" s="104">
        <v>4171</v>
      </c>
      <c r="D37" s="104" t="s">
        <v>93</v>
      </c>
      <c r="E37" s="104" t="s">
        <v>93</v>
      </c>
      <c r="F37" s="104" t="s">
        <v>93</v>
      </c>
      <c r="G37" s="104" t="s">
        <v>30</v>
      </c>
      <c r="H37" s="104">
        <v>3359</v>
      </c>
      <c r="I37" s="104" t="s">
        <v>93</v>
      </c>
      <c r="J37" s="104" t="s">
        <v>93</v>
      </c>
      <c r="K37" s="104" t="s">
        <v>93</v>
      </c>
      <c r="L37" s="125" t="s">
        <v>30</v>
      </c>
      <c r="M37" s="125">
        <v>80.5</v>
      </c>
      <c r="N37" s="125" t="s">
        <v>93</v>
      </c>
      <c r="O37" s="125" t="s">
        <v>93</v>
      </c>
      <c r="P37" s="104" t="s">
        <v>93</v>
      </c>
      <c r="Q37" s="104" t="s">
        <v>30</v>
      </c>
      <c r="R37" s="104">
        <v>3056</v>
      </c>
      <c r="S37" s="104" t="s">
        <v>93</v>
      </c>
      <c r="T37" s="104" t="s">
        <v>93</v>
      </c>
      <c r="U37" s="104" t="s">
        <v>93</v>
      </c>
      <c r="V37" s="104" t="s">
        <v>30</v>
      </c>
      <c r="W37" s="104" t="s">
        <v>30</v>
      </c>
      <c r="X37" s="104" t="s">
        <v>93</v>
      </c>
      <c r="Y37" s="104" t="s">
        <v>93</v>
      </c>
      <c r="Z37" s="104" t="s">
        <v>93</v>
      </c>
      <c r="AA37" s="126" t="s">
        <v>30</v>
      </c>
      <c r="AB37" s="126">
        <v>3056</v>
      </c>
      <c r="AC37" s="126" t="s">
        <v>93</v>
      </c>
      <c r="AD37" s="126" t="s">
        <v>93</v>
      </c>
      <c r="AE37" s="104" t="s">
        <v>93</v>
      </c>
      <c r="AF37" s="154" t="s">
        <v>30</v>
      </c>
      <c r="AG37" s="126">
        <v>468</v>
      </c>
      <c r="AH37" s="126" t="s">
        <v>93</v>
      </c>
      <c r="AI37" s="126" t="s">
        <v>93</v>
      </c>
      <c r="AJ37" s="104" t="s">
        <v>93</v>
      </c>
      <c r="AK37" s="104" t="s">
        <v>30</v>
      </c>
      <c r="AL37" s="104">
        <v>193</v>
      </c>
      <c r="AM37" s="104" t="s">
        <v>93</v>
      </c>
      <c r="AN37" s="104" t="s">
        <v>93</v>
      </c>
      <c r="AO37" s="104" t="s">
        <v>93</v>
      </c>
      <c r="AP37" s="126" t="s">
        <v>30</v>
      </c>
      <c r="AQ37" s="126">
        <v>275</v>
      </c>
      <c r="AR37" s="126" t="s">
        <v>93</v>
      </c>
      <c r="AS37" s="126" t="s">
        <v>93</v>
      </c>
      <c r="AT37" s="185" t="s">
        <v>93</v>
      </c>
      <c r="AU37" s="50"/>
      <c r="AV37" s="52"/>
    </row>
    <row r="38" spans="1:48" ht="15">
      <c r="A38" s="101" t="s">
        <v>53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19"/>
      <c r="Q38" s="19"/>
      <c r="R38" s="19"/>
      <c r="S38" s="19"/>
      <c r="T38" s="19"/>
      <c r="U38" s="19"/>
      <c r="V38" s="21"/>
      <c r="W38" s="21"/>
      <c r="X38" s="21"/>
      <c r="Y38" s="21"/>
      <c r="Z38" s="19"/>
      <c r="AA38" s="97"/>
      <c r="AB38" s="97"/>
      <c r="AC38" s="97"/>
      <c r="AD38" s="97"/>
      <c r="AE38" s="19"/>
      <c r="AF38" s="153"/>
      <c r="AG38" s="21"/>
      <c r="AH38" s="21"/>
      <c r="AI38" s="21"/>
      <c r="AJ38" s="19"/>
      <c r="AK38" s="21"/>
      <c r="AL38" s="21"/>
      <c r="AM38" s="21"/>
      <c r="AN38" s="21"/>
      <c r="AO38" s="19"/>
      <c r="AP38" s="98"/>
      <c r="AQ38" s="98"/>
      <c r="AR38" s="98"/>
      <c r="AS38" s="98"/>
      <c r="AT38" s="184"/>
      <c r="AU38" s="50"/>
      <c r="AV38" s="53"/>
    </row>
    <row r="39" spans="1:48" ht="15">
      <c r="A39" s="39" t="s">
        <v>54</v>
      </c>
      <c r="B39" s="104">
        <v>130</v>
      </c>
      <c r="C39" s="104" t="s">
        <v>30</v>
      </c>
      <c r="D39" s="104"/>
      <c r="E39" s="104">
        <v>132</v>
      </c>
      <c r="F39" s="104" t="s">
        <v>93</v>
      </c>
      <c r="G39" s="104">
        <v>21</v>
      </c>
      <c r="H39" s="104"/>
      <c r="I39" s="104" t="s">
        <v>93</v>
      </c>
      <c r="J39" s="104">
        <v>28</v>
      </c>
      <c r="K39" s="104" t="s">
        <v>93</v>
      </c>
      <c r="L39" s="125"/>
      <c r="M39" s="125"/>
      <c r="N39" s="125" t="s">
        <v>93</v>
      </c>
      <c r="O39" s="125">
        <v>21.2</v>
      </c>
      <c r="P39" s="104" t="s">
        <v>93</v>
      </c>
      <c r="Q39" s="104">
        <v>2</v>
      </c>
      <c r="R39" s="104"/>
      <c r="S39" s="104" t="s">
        <v>93</v>
      </c>
      <c r="T39" s="104">
        <v>3</v>
      </c>
      <c r="U39" s="104" t="s">
        <v>93</v>
      </c>
      <c r="V39" s="127"/>
      <c r="W39" s="127"/>
      <c r="X39" s="104" t="s">
        <v>93</v>
      </c>
      <c r="Y39" s="104" t="s">
        <v>93</v>
      </c>
      <c r="Z39" s="104" t="s">
        <v>93</v>
      </c>
      <c r="AA39" s="126">
        <v>2</v>
      </c>
      <c r="AB39" s="126"/>
      <c r="AC39" s="126" t="s">
        <v>93</v>
      </c>
      <c r="AD39" s="126">
        <v>3</v>
      </c>
      <c r="AE39" s="104" t="s">
        <v>93</v>
      </c>
      <c r="AF39" s="156"/>
      <c r="AG39" s="128" t="s">
        <v>30</v>
      </c>
      <c r="AH39" s="128" t="s">
        <v>93</v>
      </c>
      <c r="AI39" s="128" t="s">
        <v>64</v>
      </c>
      <c r="AJ39" s="104" t="s">
        <v>93</v>
      </c>
      <c r="AK39" s="128"/>
      <c r="AL39" s="128" t="s">
        <v>30</v>
      </c>
      <c r="AM39" s="128" t="s">
        <v>93</v>
      </c>
      <c r="AN39" s="128" t="s">
        <v>64</v>
      </c>
      <c r="AO39" s="104" t="s">
        <v>93</v>
      </c>
      <c r="AP39" s="129" t="s">
        <v>30</v>
      </c>
      <c r="AQ39" s="129" t="s">
        <v>30</v>
      </c>
      <c r="AR39" s="129" t="s">
        <v>93</v>
      </c>
      <c r="AS39" s="129" t="s">
        <v>64</v>
      </c>
      <c r="AT39" s="185" t="s">
        <v>93</v>
      </c>
      <c r="AU39" s="50"/>
      <c r="AV39" s="52"/>
    </row>
    <row r="40" spans="1:48" ht="15">
      <c r="A40" s="39" t="s">
        <v>55</v>
      </c>
      <c r="B40" s="19">
        <v>507</v>
      </c>
      <c r="C40" s="19">
        <v>556</v>
      </c>
      <c r="D40" s="19">
        <v>647</v>
      </c>
      <c r="E40" s="19">
        <v>579</v>
      </c>
      <c r="F40" s="19">
        <f>235+33</f>
        <v>268</v>
      </c>
      <c r="G40" s="19">
        <v>94</v>
      </c>
      <c r="H40" s="19">
        <v>65</v>
      </c>
      <c r="I40" s="19">
        <v>71</v>
      </c>
      <c r="J40" s="19">
        <v>78</v>
      </c>
      <c r="K40" s="19">
        <f>74+14</f>
        <v>88</v>
      </c>
      <c r="L40" s="20"/>
      <c r="M40" s="20">
        <v>11.7</v>
      </c>
      <c r="N40" s="20">
        <v>11</v>
      </c>
      <c r="O40" s="20">
        <v>13.5</v>
      </c>
      <c r="P40" s="19">
        <f>K40/F40*100</f>
        <v>32.83582089552239</v>
      </c>
      <c r="Q40" s="19">
        <v>25</v>
      </c>
      <c r="R40" s="19">
        <v>13</v>
      </c>
      <c r="S40" s="19">
        <v>20</v>
      </c>
      <c r="T40" s="19">
        <v>18</v>
      </c>
      <c r="U40" s="19">
        <f>(21133+4366)/1000</f>
        <v>25.499</v>
      </c>
      <c r="V40" s="23"/>
      <c r="W40" s="19" t="s">
        <v>30</v>
      </c>
      <c r="X40" s="19" t="s">
        <v>93</v>
      </c>
      <c r="Y40" s="19" t="s">
        <v>93</v>
      </c>
      <c r="Z40" s="19" t="s">
        <v>93</v>
      </c>
      <c r="AA40" s="97">
        <v>25</v>
      </c>
      <c r="AB40" s="97">
        <v>13</v>
      </c>
      <c r="AC40" s="97">
        <v>20</v>
      </c>
      <c r="AD40" s="97">
        <v>18</v>
      </c>
      <c r="AE40" s="19">
        <f>(21133+4366)/1000</f>
        <v>25.499</v>
      </c>
      <c r="AF40" s="153">
        <v>6</v>
      </c>
      <c r="AG40" s="21">
        <v>6</v>
      </c>
      <c r="AH40" s="21">
        <v>7</v>
      </c>
      <c r="AI40" s="21">
        <v>9</v>
      </c>
      <c r="AJ40" s="19">
        <v>9</v>
      </c>
      <c r="AK40" s="21">
        <v>3</v>
      </c>
      <c r="AL40" s="21">
        <v>1</v>
      </c>
      <c r="AM40" s="21">
        <v>2</v>
      </c>
      <c r="AN40" s="21">
        <v>4</v>
      </c>
      <c r="AO40" s="19">
        <v>5</v>
      </c>
      <c r="AP40" s="98">
        <v>3</v>
      </c>
      <c r="AQ40" s="98">
        <v>4</v>
      </c>
      <c r="AR40" s="98">
        <v>4</v>
      </c>
      <c r="AS40" s="98">
        <v>4</v>
      </c>
      <c r="AT40" s="184">
        <v>4</v>
      </c>
      <c r="AU40" s="50"/>
      <c r="AV40" s="52"/>
    </row>
    <row r="41" spans="1:48" ht="15">
      <c r="A41" s="39" t="s">
        <v>56</v>
      </c>
      <c r="B41" s="104" t="s">
        <v>29</v>
      </c>
      <c r="C41" s="104" t="s">
        <v>30</v>
      </c>
      <c r="D41" s="104" t="s">
        <v>93</v>
      </c>
      <c r="E41" s="104" t="s">
        <v>93</v>
      </c>
      <c r="F41" s="104" t="s">
        <v>93</v>
      </c>
      <c r="G41" s="104" t="s">
        <v>30</v>
      </c>
      <c r="H41" s="104" t="s">
        <v>30</v>
      </c>
      <c r="I41" s="104" t="s">
        <v>93</v>
      </c>
      <c r="J41" s="104" t="s">
        <v>93</v>
      </c>
      <c r="K41" s="104" t="s">
        <v>93</v>
      </c>
      <c r="L41" s="125" t="s">
        <v>30</v>
      </c>
      <c r="M41" s="125" t="s">
        <v>30</v>
      </c>
      <c r="N41" s="125" t="s">
        <v>93</v>
      </c>
      <c r="O41" s="125" t="s">
        <v>93</v>
      </c>
      <c r="P41" s="104" t="s">
        <v>93</v>
      </c>
      <c r="Q41" s="104" t="s">
        <v>30</v>
      </c>
      <c r="R41" s="104" t="s">
        <v>30</v>
      </c>
      <c r="S41" s="104" t="s">
        <v>93</v>
      </c>
      <c r="T41" s="104" t="s">
        <v>93</v>
      </c>
      <c r="U41" s="104" t="s">
        <v>93</v>
      </c>
      <c r="V41" s="104" t="s">
        <v>30</v>
      </c>
      <c r="W41" s="104" t="s">
        <v>30</v>
      </c>
      <c r="X41" s="104" t="s">
        <v>93</v>
      </c>
      <c r="Y41" s="104" t="s">
        <v>93</v>
      </c>
      <c r="Z41" s="104" t="s">
        <v>93</v>
      </c>
      <c r="AA41" s="126" t="s">
        <v>30</v>
      </c>
      <c r="AB41" s="126" t="s">
        <v>30</v>
      </c>
      <c r="AC41" s="126" t="s">
        <v>93</v>
      </c>
      <c r="AD41" s="126" t="s">
        <v>93</v>
      </c>
      <c r="AE41" s="104" t="s">
        <v>93</v>
      </c>
      <c r="AF41" s="156"/>
      <c r="AG41" s="128" t="s">
        <v>30</v>
      </c>
      <c r="AH41" s="128" t="s">
        <v>93</v>
      </c>
      <c r="AI41" s="128" t="s">
        <v>93</v>
      </c>
      <c r="AJ41" s="104" t="s">
        <v>93</v>
      </c>
      <c r="AK41" s="128"/>
      <c r="AL41" s="128" t="s">
        <v>30</v>
      </c>
      <c r="AM41" s="128" t="s">
        <v>93</v>
      </c>
      <c r="AN41" s="128" t="s">
        <v>93</v>
      </c>
      <c r="AO41" s="104" t="s">
        <v>93</v>
      </c>
      <c r="AP41" s="129" t="s">
        <v>30</v>
      </c>
      <c r="AQ41" s="129" t="s">
        <v>30</v>
      </c>
      <c r="AR41" s="129" t="s">
        <v>93</v>
      </c>
      <c r="AS41" s="129" t="s">
        <v>93</v>
      </c>
      <c r="AT41" s="185" t="s">
        <v>93</v>
      </c>
      <c r="AU41" s="50"/>
      <c r="AV41" s="52"/>
    </row>
    <row r="42" spans="1:48" ht="15">
      <c r="A42" s="39" t="s">
        <v>62</v>
      </c>
      <c r="B42" s="19">
        <v>1</v>
      </c>
      <c r="C42" s="19">
        <v>1</v>
      </c>
      <c r="D42" s="19">
        <v>1</v>
      </c>
      <c r="E42" s="19">
        <v>1</v>
      </c>
      <c r="F42" s="19" t="s">
        <v>93</v>
      </c>
      <c r="G42" s="19">
        <v>1</v>
      </c>
      <c r="H42" s="19">
        <v>1</v>
      </c>
      <c r="I42" s="19">
        <v>1</v>
      </c>
      <c r="J42" s="19">
        <v>1</v>
      </c>
      <c r="K42" s="19" t="s">
        <v>93</v>
      </c>
      <c r="L42" s="20"/>
      <c r="M42" s="20">
        <v>100</v>
      </c>
      <c r="N42" s="20">
        <v>100</v>
      </c>
      <c r="O42" s="20">
        <v>100</v>
      </c>
      <c r="P42" s="19" t="s">
        <v>93</v>
      </c>
      <c r="Q42" s="19">
        <v>3</v>
      </c>
      <c r="R42" s="19">
        <v>3</v>
      </c>
      <c r="S42" s="19">
        <v>3</v>
      </c>
      <c r="T42" s="19" t="s">
        <v>94</v>
      </c>
      <c r="U42" s="19" t="s">
        <v>93</v>
      </c>
      <c r="V42" s="23"/>
      <c r="W42" s="19" t="s">
        <v>30</v>
      </c>
      <c r="X42" s="19" t="s">
        <v>93</v>
      </c>
      <c r="Y42" s="19" t="s">
        <v>93</v>
      </c>
      <c r="Z42" s="19" t="s">
        <v>93</v>
      </c>
      <c r="AA42" s="97">
        <v>3</v>
      </c>
      <c r="AB42" s="97">
        <v>3</v>
      </c>
      <c r="AC42" s="97">
        <v>3</v>
      </c>
      <c r="AD42" s="97" t="s">
        <v>64</v>
      </c>
      <c r="AE42" s="19" t="s">
        <v>93</v>
      </c>
      <c r="AF42" s="155" t="s">
        <v>30</v>
      </c>
      <c r="AG42" s="97" t="s">
        <v>64</v>
      </c>
      <c r="AH42" s="97" t="s">
        <v>64</v>
      </c>
      <c r="AI42" s="97" t="s">
        <v>64</v>
      </c>
      <c r="AJ42" s="19" t="s">
        <v>93</v>
      </c>
      <c r="AK42" s="19" t="s">
        <v>30</v>
      </c>
      <c r="AL42" s="19" t="s">
        <v>64</v>
      </c>
      <c r="AM42" s="19" t="s">
        <v>64</v>
      </c>
      <c r="AN42" s="19" t="s">
        <v>64</v>
      </c>
      <c r="AO42" s="19" t="s">
        <v>93</v>
      </c>
      <c r="AP42" s="97" t="s">
        <v>30</v>
      </c>
      <c r="AQ42" s="97" t="s">
        <v>30</v>
      </c>
      <c r="AR42" s="97" t="s">
        <v>64</v>
      </c>
      <c r="AS42" s="97" t="s">
        <v>64</v>
      </c>
      <c r="AT42" s="184" t="s">
        <v>93</v>
      </c>
      <c r="AU42" s="50"/>
      <c r="AV42" s="52"/>
    </row>
    <row r="43" spans="1:48" ht="15">
      <c r="A43" s="39" t="s">
        <v>65</v>
      </c>
      <c r="B43" s="104" t="s">
        <v>29</v>
      </c>
      <c r="C43" s="104" t="s">
        <v>30</v>
      </c>
      <c r="D43" s="104">
        <v>896</v>
      </c>
      <c r="E43" s="104">
        <v>1144</v>
      </c>
      <c r="F43" s="104">
        <v>1412</v>
      </c>
      <c r="G43" s="104" t="s">
        <v>30</v>
      </c>
      <c r="H43" s="104" t="s">
        <v>30</v>
      </c>
      <c r="I43" s="104">
        <v>59</v>
      </c>
      <c r="J43" s="104">
        <v>106</v>
      </c>
      <c r="K43" s="104">
        <f>102</f>
        <v>102</v>
      </c>
      <c r="L43" s="125" t="s">
        <v>30</v>
      </c>
      <c r="M43" s="125" t="s">
        <v>30</v>
      </c>
      <c r="N43" s="125">
        <v>6.6</v>
      </c>
      <c r="O43" s="125">
        <v>9.3</v>
      </c>
      <c r="P43" s="104">
        <f>K43/F43*100</f>
        <v>7.223796033994335</v>
      </c>
      <c r="Q43" s="104" t="s">
        <v>30</v>
      </c>
      <c r="R43" s="104" t="s">
        <v>30</v>
      </c>
      <c r="S43" s="104">
        <v>19</v>
      </c>
      <c r="T43" s="104">
        <v>10</v>
      </c>
      <c r="U43" s="104">
        <v>26</v>
      </c>
      <c r="V43" s="104" t="s">
        <v>30</v>
      </c>
      <c r="W43" s="104" t="s">
        <v>30</v>
      </c>
      <c r="X43" s="104" t="s">
        <v>93</v>
      </c>
      <c r="Y43" s="104" t="s">
        <v>93</v>
      </c>
      <c r="Z43" s="104" t="s">
        <v>93</v>
      </c>
      <c r="AA43" s="126" t="s">
        <v>30</v>
      </c>
      <c r="AB43" s="126" t="s">
        <v>30</v>
      </c>
      <c r="AC43" s="126">
        <v>19</v>
      </c>
      <c r="AD43" s="126">
        <v>10</v>
      </c>
      <c r="AE43" s="104">
        <v>26</v>
      </c>
      <c r="AF43" s="154" t="s">
        <v>30</v>
      </c>
      <c r="AG43" s="126" t="s">
        <v>30</v>
      </c>
      <c r="AH43" s="126">
        <v>1</v>
      </c>
      <c r="AI43" s="126">
        <v>2</v>
      </c>
      <c r="AJ43" s="104">
        <v>3</v>
      </c>
      <c r="AK43" s="126" t="s">
        <v>30</v>
      </c>
      <c r="AL43" s="126" t="s">
        <v>30</v>
      </c>
      <c r="AM43" s="126">
        <v>1</v>
      </c>
      <c r="AN43" s="126">
        <v>1</v>
      </c>
      <c r="AO43" s="104">
        <v>2</v>
      </c>
      <c r="AP43" s="126" t="s">
        <v>30</v>
      </c>
      <c r="AQ43" s="126" t="s">
        <v>30</v>
      </c>
      <c r="AR43" s="126" t="s">
        <v>64</v>
      </c>
      <c r="AS43" s="126" t="s">
        <v>64</v>
      </c>
      <c r="AT43" s="185">
        <v>1</v>
      </c>
      <c r="AU43" s="50"/>
      <c r="AV43" s="52"/>
    </row>
    <row r="44" spans="1:48" ht="15">
      <c r="A44" s="47"/>
      <c r="B44" s="93"/>
      <c r="C44" s="94"/>
      <c r="D44" s="93"/>
      <c r="E44" s="94"/>
      <c r="F44" s="94"/>
      <c r="G44" s="93"/>
      <c r="H44" s="94"/>
      <c r="I44" s="93"/>
      <c r="J44" s="94"/>
      <c r="K44" s="94"/>
      <c r="L44" s="25"/>
      <c r="M44" s="25"/>
      <c r="N44" s="25"/>
      <c r="O44" s="25"/>
      <c r="P44" s="94"/>
      <c r="Q44" s="93"/>
      <c r="R44" s="94"/>
      <c r="S44" s="93"/>
      <c r="T44" s="94"/>
      <c r="U44" s="94"/>
      <c r="V44" s="93"/>
      <c r="W44" s="94"/>
      <c r="X44" s="93"/>
      <c r="Y44" s="94"/>
      <c r="Z44" s="94"/>
      <c r="AA44" s="95"/>
      <c r="AB44" s="96"/>
      <c r="AC44" s="95"/>
      <c r="AD44" s="96"/>
      <c r="AE44" s="94"/>
      <c r="AF44" s="157"/>
      <c r="AG44" s="94"/>
      <c r="AH44" s="95"/>
      <c r="AI44" s="94"/>
      <c r="AJ44" s="94"/>
      <c r="AK44" s="99"/>
      <c r="AL44" s="24"/>
      <c r="AM44" s="99"/>
      <c r="AN44" s="24"/>
      <c r="AO44" s="94"/>
      <c r="AP44" s="99"/>
      <c r="AQ44" s="26"/>
      <c r="AR44" s="99"/>
      <c r="AS44" s="26"/>
      <c r="AT44" s="187"/>
      <c r="AU44" s="50"/>
      <c r="AV44" s="52"/>
    </row>
    <row r="45" spans="1:46" ht="12.75">
      <c r="A45" s="105"/>
      <c r="B45" s="106" t="s">
        <v>67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8"/>
      <c r="O45" s="108"/>
      <c r="P45" s="142"/>
      <c r="Q45" s="108"/>
      <c r="R45" s="108"/>
      <c r="S45" s="108"/>
      <c r="T45" s="108"/>
      <c r="U45" s="108"/>
      <c r="V45" s="108"/>
      <c r="W45" s="108"/>
      <c r="X45" s="109"/>
      <c r="Y45" s="109"/>
      <c r="Z45" s="109"/>
      <c r="AA45" s="109"/>
      <c r="AB45" s="109"/>
      <c r="AC45" s="109"/>
      <c r="AD45" s="109"/>
      <c r="AE45" s="144"/>
      <c r="AF45" s="158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88"/>
    </row>
    <row r="46" spans="1:46" ht="15" customHeight="1">
      <c r="A46" s="110"/>
      <c r="B46" s="111" t="s">
        <v>80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43"/>
      <c r="Q46" s="111"/>
      <c r="R46" s="111"/>
      <c r="S46" s="111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44"/>
      <c r="AF46" s="158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88"/>
    </row>
    <row r="47" spans="1:46" ht="15">
      <c r="A47" s="110"/>
      <c r="B47" s="111" t="s">
        <v>81</v>
      </c>
      <c r="C47" s="112"/>
      <c r="D47" s="112"/>
      <c r="E47" s="113"/>
      <c r="F47" s="113"/>
      <c r="G47" s="114"/>
      <c r="H47" s="112"/>
      <c r="I47" s="112"/>
      <c r="J47" s="112"/>
      <c r="K47" s="112"/>
      <c r="L47" s="112"/>
      <c r="M47" s="109"/>
      <c r="N47" s="109"/>
      <c r="O47" s="109"/>
      <c r="P47" s="144"/>
      <c r="Q47" s="114"/>
      <c r="R47" s="114"/>
      <c r="S47" s="114"/>
      <c r="T47" s="114"/>
      <c r="U47" s="114"/>
      <c r="V47" s="115"/>
      <c r="W47" s="114"/>
      <c r="X47" s="114"/>
      <c r="Y47" s="116"/>
      <c r="Z47" s="116"/>
      <c r="AA47" s="109"/>
      <c r="AB47" s="109"/>
      <c r="AC47" s="109"/>
      <c r="AD47" s="109"/>
      <c r="AE47" s="144"/>
      <c r="AF47" s="158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88"/>
    </row>
    <row r="48" spans="1:46" ht="15">
      <c r="A48" s="117"/>
      <c r="B48" s="118" t="s">
        <v>90</v>
      </c>
      <c r="C48" s="109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43"/>
      <c r="Q48" s="111"/>
      <c r="R48" s="111"/>
      <c r="S48" s="109"/>
      <c r="T48" s="114"/>
      <c r="U48" s="114"/>
      <c r="V48" s="115"/>
      <c r="W48" s="114"/>
      <c r="X48" s="114"/>
      <c r="Y48" s="116"/>
      <c r="Z48" s="116"/>
      <c r="AA48" s="109"/>
      <c r="AB48" s="109"/>
      <c r="AC48" s="109"/>
      <c r="AD48" s="109"/>
      <c r="AE48" s="144"/>
      <c r="AF48" s="158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88"/>
    </row>
    <row r="49" spans="1:46" ht="15">
      <c r="A49" s="110"/>
      <c r="B49" s="111" t="s">
        <v>91</v>
      </c>
      <c r="C49" s="10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09"/>
      <c r="O49" s="109"/>
      <c r="P49" s="144"/>
      <c r="Q49" s="109"/>
      <c r="R49" s="109"/>
      <c r="S49" s="109"/>
      <c r="T49" s="114"/>
      <c r="U49" s="114"/>
      <c r="V49" s="115"/>
      <c r="W49" s="114"/>
      <c r="X49" s="114"/>
      <c r="Y49" s="116"/>
      <c r="Z49" s="116"/>
      <c r="AA49" s="109"/>
      <c r="AB49" s="109"/>
      <c r="AC49" s="109"/>
      <c r="AD49" s="109"/>
      <c r="AE49" s="144"/>
      <c r="AF49" s="158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88"/>
    </row>
    <row r="50" spans="1:46" ht="15">
      <c r="A50" s="120"/>
      <c r="B50" s="114" t="s">
        <v>92</v>
      </c>
      <c r="C50" s="109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09"/>
      <c r="O50" s="121"/>
      <c r="P50" s="145"/>
      <c r="Q50" s="114"/>
      <c r="R50" s="114"/>
      <c r="S50" s="114"/>
      <c r="T50" s="114"/>
      <c r="U50" s="114"/>
      <c r="V50" s="115"/>
      <c r="W50" s="114"/>
      <c r="X50" s="114"/>
      <c r="Y50" s="116"/>
      <c r="Z50" s="116"/>
      <c r="AA50" s="109"/>
      <c r="AB50" s="109"/>
      <c r="AC50" s="109"/>
      <c r="AD50" s="109"/>
      <c r="AE50" s="144"/>
      <c r="AF50" s="158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88"/>
    </row>
    <row r="51" spans="1:46" ht="13.5" thickBot="1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46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4"/>
      <c r="AB51" s="124"/>
      <c r="AC51" s="124"/>
      <c r="AD51" s="124"/>
      <c r="AE51" s="149"/>
      <c r="AF51" s="159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89"/>
    </row>
  </sheetData>
  <sheetProtection/>
  <mergeCells count="20">
    <mergeCell ref="V8:Y8"/>
    <mergeCell ref="Q8:T8"/>
    <mergeCell ref="L8:O8"/>
    <mergeCell ref="G8:J8"/>
    <mergeCell ref="AP7:AT9"/>
    <mergeCell ref="AF2:AT2"/>
    <mergeCell ref="AF4:AT4"/>
    <mergeCell ref="AF5:AT5"/>
    <mergeCell ref="B2:O2"/>
    <mergeCell ref="B4:O4"/>
    <mergeCell ref="B5:O5"/>
    <mergeCell ref="Q2:AD2"/>
    <mergeCell ref="Q4:AD4"/>
    <mergeCell ref="Q5:AD5"/>
    <mergeCell ref="B8:E8"/>
    <mergeCell ref="V7:Y7"/>
    <mergeCell ref="AF7:AI9"/>
    <mergeCell ref="AL7:AM9"/>
    <mergeCell ref="G7:J7"/>
    <mergeCell ref="AA8:AD8"/>
  </mergeCells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scale="60" r:id="rId1"/>
  <colBreaks count="2" manualBreakCount="2">
    <brk id="16" max="50" man="1"/>
    <brk id="31" max="50" man="1"/>
  </colBreaks>
  <ignoredErrors>
    <ignoredError sqref="A11:AU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R P Thakur</cp:lastModifiedBy>
  <cp:lastPrinted>2014-12-13T08:09:45Z</cp:lastPrinted>
  <dcterms:created xsi:type="dcterms:W3CDTF">2001-02-07T19:11:10Z</dcterms:created>
  <dcterms:modified xsi:type="dcterms:W3CDTF">2014-12-31T05:20:35Z</dcterms:modified>
  <cp:category/>
  <cp:version/>
  <cp:contentType/>
  <cp:contentStatus/>
</cp:coreProperties>
</file>